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Koepel Wetenschap\KENNISAGENDA\2018\prioriteren kennislacunes (incl. bijeenkomst)\prioriteringsenquete 1\Resultaten\"/>
    </mc:Choice>
  </mc:AlternateContent>
  <bookViews>
    <workbookView xWindow="0" yWindow="0" windowWidth="38400" windowHeight="17835"/>
  </bookViews>
  <sheets>
    <sheet name="Resultaten FMG-1e prioritering" sheetId="1" r:id="rId1"/>
    <sheet name="Resultaten GYN-1e prioritering" sheetId="2" r:id="rId2"/>
    <sheet name="Resultaten ONCO-1e prioritering" sheetId="3" r:id="rId3"/>
    <sheet name="Resultaten VPG-1e prioriter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4" l="1"/>
  <c r="F27" i="4"/>
  <c r="F26" i="4"/>
  <c r="F25" i="4"/>
  <c r="F24" i="4"/>
  <c r="F23" i="4"/>
  <c r="F22" i="4"/>
  <c r="F21" i="4"/>
  <c r="F20" i="4"/>
  <c r="F19" i="4"/>
  <c r="F18" i="4"/>
  <c r="F17" i="4"/>
  <c r="F16" i="4"/>
  <c r="F15" i="4"/>
  <c r="F14" i="4"/>
  <c r="F13" i="4"/>
  <c r="F12" i="4"/>
  <c r="F11" i="4"/>
  <c r="F10" i="4"/>
  <c r="F9" i="4"/>
  <c r="F8" i="4"/>
  <c r="F7" i="4"/>
  <c r="F6" i="4"/>
  <c r="F39" i="3" l="1"/>
  <c r="F37" i="3"/>
  <c r="F36" i="3"/>
  <c r="F35" i="3"/>
  <c r="F34" i="3"/>
  <c r="F33" i="3"/>
  <c r="F32" i="3"/>
  <c r="F31" i="3"/>
  <c r="F30" i="3"/>
  <c r="F29" i="3"/>
  <c r="F28" i="3"/>
  <c r="F27" i="3"/>
  <c r="F26" i="3"/>
  <c r="F25" i="3"/>
  <c r="F24" i="3"/>
  <c r="F23" i="3"/>
  <c r="F22" i="3"/>
  <c r="F21" i="3"/>
  <c r="F20" i="3"/>
  <c r="F19" i="3"/>
  <c r="B19" i="3"/>
  <c r="F18" i="3"/>
  <c r="F17" i="3"/>
  <c r="F16" i="3"/>
  <c r="F15" i="3"/>
  <c r="F14" i="3"/>
  <c r="F13" i="3"/>
  <c r="F12" i="3"/>
  <c r="F11" i="3"/>
  <c r="F10" i="3"/>
  <c r="F9" i="3"/>
  <c r="F8" i="3"/>
  <c r="F7" i="3"/>
  <c r="F6" i="3"/>
  <c r="F29" i="2" l="1"/>
  <c r="F27" i="2"/>
  <c r="F26" i="2"/>
  <c r="F25" i="2"/>
  <c r="F24" i="2"/>
  <c r="F23" i="2"/>
  <c r="F22" i="2"/>
  <c r="F21" i="2"/>
  <c r="F20" i="2"/>
  <c r="F19" i="2"/>
  <c r="F18" i="2"/>
  <c r="F17" i="2"/>
  <c r="F16" i="2"/>
  <c r="F15" i="2"/>
  <c r="F14" i="2"/>
  <c r="F13" i="2"/>
  <c r="F12" i="2"/>
  <c r="F11" i="2"/>
  <c r="F10" i="2"/>
  <c r="F9" i="2"/>
  <c r="F8" i="2"/>
  <c r="F7" i="2"/>
  <c r="F6" i="2"/>
  <c r="F49" i="1" l="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alcChain>
</file>

<file path=xl/sharedStrings.xml><?xml version="1.0" encoding="utf-8"?>
<sst xmlns="http://schemas.openxmlformats.org/spreadsheetml/2006/main" count="158" uniqueCount="140">
  <si>
    <t>Prioriteringsenquête kennislacunes - NVOG-Kennisagenda 2020-2023</t>
  </si>
  <si>
    <t>Foeto-Maternale Geneeskunde</t>
  </si>
  <si>
    <t>Door 149 respondenten (109 Gynaecologen, 36 AIOS, 4 patiëntenverenigingen) antwoord gegeven op kennislacunes FMG (van 295 respondenten totaal)</t>
  </si>
  <si>
    <t>Kennislacunes</t>
  </si>
  <si>
    <t>Aantal stemmen</t>
  </si>
  <si>
    <t>Gynaecologen</t>
  </si>
  <si>
    <t xml:space="preserve">AIOS </t>
  </si>
  <si>
    <t>Patiëntenvereniging</t>
  </si>
  <si>
    <t>Percentage aantal stemmen van totaal</t>
  </si>
  <si>
    <t>1. Wat is het nut van toedienen van corticosteroïden bij a terme sectio tussen 37 en 39 weken amenorrhoeduur?</t>
  </si>
  <si>
    <t>11. Bij welke termijn wordt de uitkomst beter bij electief inleiden van de baring? (Nederlandse ARRIVE studie)En bij welke vrouwen zou je dat eerder of later moeten doen? (Denk aan gevorderde leeftijd, obesitas, pre-existentie ziekte)</t>
  </si>
  <si>
    <t>12. Wat is de beste modus partus bij een premature stuitligging?</t>
  </si>
  <si>
    <t>29. Wat is het effect van antenatale corticosteroïden op neonatale mortaliteit en morbiditeit en het effect op de lange termijn ontwikkeling bij prematuur geboren IUGR kinderen?</t>
  </si>
  <si>
    <t>7. Wat is de beste modus partus voor vrouwen met een totaal ruptuur in de anamnese met oog op fecale incontinentie op oudere leeftijd?</t>
  </si>
  <si>
    <t>17. Inleidinsgdilemma's bij GDM/DMI en II. Hieronder valt inleiden bij 38-39 weken tov expectatief bij ongecompliceerde zwangerschap, inleiden bij 38 weken tov expectatief bij GDM en macrosomie, wat is de gezondheidswinst van inleiden bij 38 weken van vrouwen met DM I of II? En wat is de toegevoegde waarde van CCS bij een geplande SC?</t>
  </si>
  <si>
    <t>30. Wat zijn zinvolle interventies om de morbiditeit en mortaliteit van groeivertraging te verminderen?</t>
  </si>
  <si>
    <t>8. Herijking Bishop score: kan de kans op succesvol inleiden beter voorspeld worden dan met de Bishop score?</t>
  </si>
  <si>
    <t>22. Is routine matige screening op CMV antistoffen in het 1e trimester bij zwangeren een zinvolle interventie?</t>
  </si>
  <si>
    <t>6.  Leidt toediening van locoregionale anesthesie in de wondranden post primaire sectio tot een afname van de noodzaak tot pijnstilling en eerdere mobilisatie en ontslag?</t>
  </si>
  <si>
    <t>20. Leiden preconceptionele lifestyle programma's (niet roken, geen alcohol, normale BMI, sporten etc) tot een verbetering van de zwangerschapsuitkomst?</t>
  </si>
  <si>
    <t>24. Leiden statines tot een reductie van het aantal PE in een hoog risico groep?</t>
  </si>
  <si>
    <t>16. Is het universeel screenen op GDM in de zwangere populatie effectiever dan risico based screening?</t>
  </si>
  <si>
    <t>31. Leidt het systematisch opsporen en aangepast begeleiden (middels POPP-team en specifieke interventies) van kwetsbare zwangeren met psychiatrische problematiek tot een betere ontwikkelingsuitkomst voor de kinderen bij 2 en 4 jaar?</t>
  </si>
  <si>
    <t>41. Uit de wetenschappelijke/medische literatuur kan de hoge mate van onbetrouwbaarheid van het CTG worden gedestilleerd. Welke medische interventies vinden er plaats op basis van CTG's, en is dat wel te verantwoorden? Wat zijn de gevolgen van die interventies voor moeder en kind en zijn de risico's daarop en de nadelen van het verrichten en het beslissen op basis van dat CTG wel verantwoord?</t>
  </si>
  <si>
    <t>38. Verlengt een tertiaire cerclage de zwangerschapsduur bij een uitpuilende vochtblaas &lt; 24 weken?</t>
  </si>
  <si>
    <t>4. Does PIEB (programmed intermittent epidural bolus) reduce the incidence of instrumental deliveries when compared to conventional continuous epidural techniques?</t>
  </si>
  <si>
    <t>5. Nu fibrinogeenverbruik in het kader van verbruikscoagulopathie bij het ontstaan van 'major obstetric haemorrhage' een steeds belangrijker rol lijkt te spelen: is er verbetering van maternale uitkomst na toediening van fibrinogeen in vrouwen met een laag serum fibrinogeengehalte, ten op zichte van placebo?</t>
  </si>
  <si>
    <t>15. Is closed loop monitoring ('kunstpancreas' = pomp+ sensor, aan elkaar gekoppeld) doelmatige zorg bij vrouwen die zwanger zijn of dat binnenkort willen worden en DM1 en kan het de zwangerschapsuitkomsten verbeteren in vergelijking met de nu gebruikelijke zorg (sensor en losse insuline pomp/ 4xdaags schema al dan niet met sensor)?</t>
  </si>
  <si>
    <t>21. Shared Decision making: How does shared decision making currently takes place in obstetric care in different settings?How do stakeholders (women, partners, obstetric caregivers in community as well as in hospital care) view shared decision making in the obstetric care, what are the barriers and facilitators?How can the individual pregnancy and birth plan help to implement shared decision making in obstetric care?What are the most important recommendations for the implementation of the individual pregnancy and birth plan in integrated obstetric care</t>
  </si>
  <si>
    <t>42. Welke bevalhouding is het meest gunstig tav de uitdrijvingsfase? Te toetsen bevalhoudingen kunnen zijn, o.a. rugligging, all fours en badbevalling. Uitkomstmaten: duur uitdrijving, kans op ruptuur/kunstverlossing, neonatel uitkomst, patienttevredenheid.</t>
  </si>
  <si>
    <t>40. Wat is de meerwaarde van het CTG durante partu bij de extreme prematuur (24-26 weken)</t>
  </si>
  <si>
    <t>2. Leidt verwijdering van de placenta middels manuele placenta verwijdering binnen 15-30 minuten na de bevalling tot minder vaginaal bloedverlies en maternale complicaties?</t>
  </si>
  <si>
    <t>13.  Is het op indicatie consulteren van de kinderarts na een primaire sectio even veilig en kosteneffectiever dan een standaard consult van de kindertarts bij een primaire sectio?</t>
  </si>
  <si>
    <t>33. Wat zijn de effecten van een training voor obstetrisch zorgverleners, gericht op het bevorderen ‘patient in the lead’, op de percentages vrouwen met een negatieve en/of traumatische bevallingservaring?</t>
  </si>
  <si>
    <t>9. Heeft het MBO een toegevoegde waarde tijdens de bewaking van het kind &gt; 36 weken met CTG (en STAN) tijdens de bevalling?</t>
  </si>
  <si>
    <t>32. Wat zijn de effecten van een training om de copingvaardigheden van zwangere vrouwen te verbeteren op de percentages vrouwen met een negatieve en/of traumatische bevallingservaring?</t>
  </si>
  <si>
    <t>34. Is het mogelijk om de dosering corticosteroiden voor foetale longrijping te halveren?</t>
  </si>
  <si>
    <t>10. Wat zijn de indicaties voor het plaatsen van een episiotomie durante partu en wat is de juiste methode?</t>
  </si>
  <si>
    <t>18. Kunnen lifestyle interventies, zoals dieet of fysieke inspanning, voor of tijdens de zwangerschap diabetes gravidarum bij risico groepen voorkomen ?</t>
  </si>
  <si>
    <t>19. Is het behandelen van hyperemesis gravidarum met combinatie medicatie (emesafene, metocloperamide, ondansetron) in vergelijking met monotherapie in sequentie (kosten)effectiever?</t>
  </si>
  <si>
    <t>26. Leidt inleiden van de baring bij 37-38 weken tot minder maternale complicaties bij zwangeren met pre-existente hypertensie dan een afwachtend beleid?</t>
  </si>
  <si>
    <t>28. Aanscherpen van het beleid bij zwangerschapshypertensie vanaf 34 weken: kan risicostratificatie helpen bij de keuze tussen inleiden en afwachten?</t>
  </si>
  <si>
    <t>35. Leiden probiotica tot een reductie van het aantal vroeggeboortes?</t>
  </si>
  <si>
    <t>3. Can optimal postcesarean analgesia, combined with additional measures, enhance earlier mobilization and discharge, with improved patient satisfaction and other outcome measures?</t>
  </si>
  <si>
    <t>14.  Leidt bij een secundaire sectio bij afwezigheid van verdenking foetale nood het later nakijken van de neonaat tot minder opnames op de neonatologie dan wanneer de neonaat direct post partum wordt nagekeken?</t>
  </si>
  <si>
    <t>23. Kan een interactieve, e-learning based Patient Information Folder, completere, efficiëntere en kosten-effectievere voorlichting en verificatie van voorlichting geven bij het aanbieden van een klinisch onderzoek aan de patient?</t>
  </si>
  <si>
    <t>27. Verdwijnt bij vrouwen met (ernstige) preeclampsie proteïnurie sneller door de bloeddruk postpartum strikter te behandelen?</t>
  </si>
  <si>
    <t>36. Verbetert Amnio-infusie de perinatale uitkomst bij vroeg gebroken vliezen voor 24 weken?</t>
  </si>
  <si>
    <t>39. Wat is de gezondheidswinst voor kinderen indien bij vroegtijdig (AD24-34) gebroken vliezen elke zwangere wordt ingeleid na een eerste kuur celestone (48 uur)?</t>
  </si>
  <si>
    <t>25. Leidt in geval van preeclampsia zonder proteinurie (hypertensie en IUGR) inleiding bij 37-38 weken tot minder maternale complicaties dan bij een afwachtend beleid?</t>
  </si>
  <si>
    <t>37. Verlengt een pessarium de zwangerschapsduur bij een placenta previa ten opzichte van een expectatief beleid?</t>
  </si>
  <si>
    <t>Totaal stemmen</t>
  </si>
  <si>
    <t>Gynaecologie</t>
  </si>
  <si>
    <t>Door 166 respondenten (121 Gynaecologen, 41 AIOS, 4 patiëntenverenigingen) antwoord gegeven op kennislacunes GYN (van 295 respondenten totaal)</t>
  </si>
  <si>
    <t>Kennislacune</t>
  </si>
  <si>
    <t>Totaal aantal stemmen</t>
  </si>
  <si>
    <t>AIOS</t>
  </si>
  <si>
    <t>Patientenvereniging</t>
  </si>
  <si>
    <t>16. Wat is de juiste handelswijze bij postmenopauzale vrouwen met verdikt endometrium (EDD &gt; 4 mm) , zonder vaginaal bloedverlies?</t>
  </si>
  <si>
    <t>1. Effect van oestrogeen therapie op bloedverlies klachten van Mirena IUD &gt; 6 maanden na plaatsing.</t>
  </si>
  <si>
    <t>7. Goede behandeling van adenomyose.</t>
  </si>
  <si>
    <t>5. Verbetert implementatie van IOTA regels om een ovariële cyste te beschrijving het verwijsbeleid van maligne adnexcystes naar de 3e lijn?</t>
  </si>
  <si>
    <t>9. Wat is het effect van myomen op fertiliteit en zwangerschap en is het verwijderen hiervan van positieve invloed?</t>
  </si>
  <si>
    <t>3. Heeft een bilaterale adnexextirpatie postmenopauzaal invloed op kwaliteit van leven?</t>
  </si>
  <si>
    <t>6. Wat is beter voor het ovarium: een cystectomie versus conservatief beleid in geval van een dermoidcyste (uitkomstmaat AMH)?</t>
  </si>
  <si>
    <t>14. Is vaginaal oestriol voor de behandeling van vaginale atrofie klachten in de postmenopauze &gt; 12 maanden veilig en effectief ? Bijv. in vergelijking met lubrificantia</t>
  </si>
  <si>
    <t>15. Geeft het gebruik van een Mirena IUD bij obese patienten met postmenopauzaal bloedverlies een reductie van recidverend bloedverlies en verlaagt dit het risico op endometriumcarcinoom?</t>
  </si>
  <si>
    <t>22. Laserbehandeling versus oestrogenen voor de behandeling van symptomatische vulvovaginale atrofie.</t>
  </si>
  <si>
    <t>2. Effectiviteit en voordeel Kyleena versus Mirena.</t>
  </si>
  <si>
    <t>8. Innovatieve behandelingen van myomen (HIFUS, SONATA, laparoscopische enucleatie voor fertiliteit, Ulipristal).</t>
  </si>
  <si>
    <t>4. Verbetert het bloedingspatroon bij Mirena gebruiksters (na 6 maanden) door gebruik van estardiol 2 mg gedurende 6 weken?</t>
  </si>
  <si>
    <t>10. Is het inbrengen van anti-verklevingsmiddelen bij vrouwen met een miskraam van invloed op de zwangerschapskansen?</t>
  </si>
  <si>
    <t>11. Welke chirurgische behandeltechniek (stripping cystectmie of ablatie van de cyste middels argon plasma energie) verdient de voorkeur bij een ovariële endometriose cyste ?</t>
  </si>
  <si>
    <t>17. Laparoscopische versus vaginale mesh voor recidief cystocele.</t>
  </si>
  <si>
    <t>12. Wat is het indicatiegebied voor het uitvoeren van een hysterctomie met/zonder ovaria?</t>
  </si>
  <si>
    <t>19. Landelijke database.</t>
  </si>
  <si>
    <t>13. Is er een verschil in endometriumprotectie van Mirena peri- en postmenopauzaal ?</t>
  </si>
  <si>
    <t>18. Mid-urethrale sling onder narcose / spinaal versus onder sedatie.</t>
  </si>
  <si>
    <t>20. Mono- versus Multi-disciplinaire behandeling van urine incontinentie.</t>
  </si>
  <si>
    <t>21. Monotherapie oestrogenen voor polaps in post-menopauzale wrouwen.</t>
  </si>
  <si>
    <t>Oncologie</t>
  </si>
  <si>
    <t>Door 55 respondenten (36 Gynaecologen, 16 AIOS, 3 patiëntenverenigingen) antwoord gegeven kennislacunes ONCO (van 295 respondenten totaal)</t>
  </si>
  <si>
    <t>1. Heeft het toevoegen van HIPEC aan primaire debulking van ovariumcarcinoom een langere overleving tot gevolg?</t>
  </si>
  <si>
    <t>2. Kunnen biomarkers beter voorspellen dat een ovarium tumor maligne is dan de Risk of Malignancy Index?</t>
  </si>
  <si>
    <t>16. Wat is de toepasbaarheid en effectiviteit is van imiquimod in de behandeling van een recidief CIN in na LLETZ?</t>
  </si>
  <si>
    <t>3. Op welke manier kunnen we het beste selecteren of patienten met een hoog stadium ovarium carcinoom een primaire debulking kunnen ondergaan of moeten starten met neo-adjuvante chemotherapie?</t>
  </si>
  <si>
    <t>5. Prefereren patienten een opportunistische salpingectomie en kan een keuzehulp hierbij behulpzaam zijn?</t>
  </si>
  <si>
    <t>14. In welke mate kan chemotherapie helpen om jonge vrouwen met baarmoederhalskanker hun vruchtbaarheid te sparen?</t>
  </si>
  <si>
    <t>24. Wat is de juiste handelswijze bij postmenopauzale vrouwen met verdikt endometrium (EDD &gt; 4 mm), zonder vaginaal bloedverlies?</t>
  </si>
  <si>
    <t>8. Moeten HPV-positieve vulvacarcinomen anders worden behandeld dan HPV-negatieve vulvacarcinomen?</t>
  </si>
  <si>
    <t>22. Wat is de waarde van pre-operatief CA125 en/of CT abdomen bij laaggradig endometriumcarcinoom?</t>
  </si>
  <si>
    <t>7. Wat is de beste therapie voor verschillende subtypen ovariumcarcinoom?</t>
  </si>
  <si>
    <t>9. Is een repeat sentinel node procedure bij recidief vulva carcinoom haalbaar en veilig?</t>
  </si>
  <si>
    <t>23. Wat is de waarde van standaard endometrium-sampling bij de surveillance van het Lynch syndroom voor de vroeg-opsporing van endometriumcarcinoom?</t>
  </si>
  <si>
    <t>12. Wat zijn de lange termijn gevolgen van vulvaire lichen sclerosus (VLS) die op de kinderleeftijd of in de adolescentie is ontstaan?</t>
  </si>
  <si>
    <t>17. Welke diagnostiek resulteert in de beste stagering bij cervixcarcinoom?</t>
  </si>
  <si>
    <t>27. Wat is de waarde van routine pre-operatieve beeldvorming van de longen bij verwacht laag stadium endometrium-, cervix- en vulvacarcinoom?</t>
  </si>
  <si>
    <t>29. Wat zijn de gevolgen van kankertherapie op fertiliteit, zwangerschap en borstvoeding?</t>
  </si>
  <si>
    <t>13. Heeft behandeling met fotodynamische licht therapie meerwaarde in de behandeling van de vulvaire HSIL en Lichen Sclerosus?</t>
  </si>
  <si>
    <t>30. Wat zijn de late effecten van oncologische behandeling van een gynaecologische maligniteit?</t>
  </si>
  <si>
    <t>4. Is op het individu afgestemde follow up en supportive care voor ovarium carcinoom patienten beter dan standaard zorg?</t>
  </si>
  <si>
    <t>6. Leidt volledig stageren van een borderline tumor tot een betere QoL?</t>
  </si>
  <si>
    <t>10. Wat is de optimale behandeling van bulky lieskliermetastasen bij vulvacarcinoom?</t>
  </si>
  <si>
    <t>11. Leidt het gebruik van neoadjuvante chemotherapie bij het lokaal gevorderd vulvacarcinoom tot vermindering van chirurgische morbiditeit?</t>
  </si>
  <si>
    <t>21. Wat zijn de behandelingsmogelijkheden bij seksueel disfunctioneren na behandeling voor cervixcarcinoom?</t>
  </si>
  <si>
    <t>32. In hoeverre moet bij de behandeling van gynaecologische maligniteit rekening gehouden worden met de biologische leeftijd?</t>
  </si>
  <si>
    <t>15. Kunnen we de deelname aan het bevolkingsonderzoek naar baarmoederhalskanker verbeteren door het gebruik van andere media zoals urine?</t>
  </si>
  <si>
    <t>31. Met welke methode kan beter ingeschat worden welke palliatieve behandeling nog aangeboden moet worden aan patienten met een gynaecologische tumor?</t>
  </si>
  <si>
    <t>18. Heeft behandeling met CRT een betere overleving dan RT bij operatief behandeld cervixcarcinoom?</t>
  </si>
  <si>
    <t>19. Welke frequentie van follow up zorgt voor een betere overleving en QoL bij cervixcarcinoom?</t>
  </si>
  <si>
    <t>20. Wat is de beste behandeling van recidief cervixcarcinoom?</t>
  </si>
  <si>
    <t>25. Wat is de rol van MMR bepaling mbt therapie keuze voor endometriumcarcinoom?</t>
  </si>
  <si>
    <t>26. In welke mate zijn hormoongevoelige gynaecologische maligniteiten gevoelig voor fulvestrant?</t>
  </si>
  <si>
    <t>28. Kan een interactieve, e-learning based Patient Information Folder, completere, efficiëntere en kosten-effectievere voorlichting en verificatie van voorlichting geven bij het aanbieden van een klinisch onderzoek aan de patient?</t>
  </si>
  <si>
    <t>Voortplantingsgeneeskunde</t>
  </si>
  <si>
    <t>Door 70 respondenten (51 Gynaecologen, 17 AIOS, 2 patiëntenverenigingen) antwoord gegeven op kennislacunes VPG (van 295 respondenten totaal)</t>
  </si>
  <si>
    <t xml:space="preserve">Kennislacunes </t>
  </si>
  <si>
    <t>5. Is het effectiever om bij vrouwen met diep invasieve endometriose en kinderwens eerst chirurgie aan te bieden of eerst IVF te doen?</t>
  </si>
  <si>
    <t>1. Leiden preconceptionele lifestyle programma’s (niet roken, geen alcohol, normale BMI, voeding, vitamines suppleren, sporten etc) bij infertiele paren tot een verbetering van de kans op zwangerschap en zwangerschapsuitkomst?</t>
  </si>
  <si>
    <t>15. Kunnen we de effectiviteit van de medicamenteuze behandeling bij miskraam vergroten: Misoprostol vs Misoprostol plus Mifepristone?</t>
  </si>
  <si>
    <t>18. Dienen vrouwen met kinderwens en een subklinische hypothyreoidie (TSH&gt; 4 mE/L ) met of zonder positieve TPO-antistoffen behandelt te worden met LT4?</t>
  </si>
  <si>
    <t>8. Wat is de effectiviteit van behandeling met anti-oestrogenen ten opzichte van behandeling met aromataseremmers, bij PCOS patiënten met een actieve kinderwens?</t>
  </si>
  <si>
    <t>6. Kunnen we individuele zwangerschapskansen voorspellen op basis van dynamisch modellen bij IUI en IVF om zo te komen tot voorspellingen vooraf aan EN gedurende het behandeltraject?</t>
  </si>
  <si>
    <t>10. The SUPER 2 study:  Is Letrozole more effective than Clomiphene citrate in couples women diagnosed with unexplained or mild male subfertility</t>
  </si>
  <si>
    <t>4. Kosteneffectiviteit van de LHR agonist voorbehandeling vergeleken met voorbehandeling met een oraal contraceptivum bij patiënten met Ernstige Endometriosis, die een IVF behandeling ondergaan?</t>
  </si>
  <si>
    <t>11. Wat is de effectiviteit van ovarium preservatie en transplantatie bij vrouwen met fertiliteits-beschadigende oncologische therapie?</t>
  </si>
  <si>
    <t>14. Zwangerschap met Onbekende Locatie: moeten we direct methotrexaat geven of kunnen we wat langer wachten en bij een hogere hCG bovengrens starten.</t>
  </si>
  <si>
    <t>13. Herhaalde miskraam: noodzaak voor een prognostisch model op basis van goede cohort data.</t>
  </si>
  <si>
    <t>20. Heeft de inname van voedingssupplementen invloed op de zwangerschapskans, danwel percentage levend geboren kinderen?</t>
  </si>
  <si>
    <t>2. Is het behandelen van hyperemesis gravidarum met combinatie medicatie (emesafene, metocloperamide, ondansetron) in vergelijking met monotherapie in sequentie (kosten)effectiever?</t>
  </si>
  <si>
    <t>9. Wat is de plaats van de GnRH-agonist trigger in vergelijking met de HCG-trigger en aangepaste stimulatie dosis met betrekking tot de preventie van ovarieel hyperstimulatiesyndroom (OHSS) binnen het antagonisten protocol in IVF/ICSI-behandeling?</t>
  </si>
  <si>
    <t>17. Welke techniek van fertiliteit preservatie is het meest effectief bij benigne indicaties?</t>
  </si>
  <si>
    <t>7. Gestandaardiseerde health follow-up van de vrouwen, en kinderen (t/m 5 jaar) ontstaan. na fertility preservation</t>
  </si>
  <si>
    <t>12. Herhaalde miskraam op basis van APLS: hoe te behandelen?</t>
  </si>
  <si>
    <t>22. Is ovulatie inductie met pulsatiel GnRH kosteneffectiever dan low dose step up met gonadotrofinen bij patiënten met WHO I anovulatie</t>
  </si>
  <si>
    <t>3. Effectiviteit van voortzetten van behandeling bij vrouwen in een KID programma die niet zwanger zijn geworden na 6 behandel cycli met intra-cervicale of intra-uteriene inseminatie ("Ines-D").</t>
  </si>
  <si>
    <t>16. Is het behandelen van hyperemesis gravidarum met combinatie medicatie (emesafene, metocloperamide, ondansetron) in vergelijking met monotherapie in sequentie (kosten)effectiever?</t>
  </si>
  <si>
    <t>19. Geeft het uitvoeren van een abdominale echo bij embryotransfer een verhoogde kans op zwangerschap in een IVF/ICSI traject in vergelijk met terugplaatsen via fixed distance?</t>
  </si>
  <si>
    <t>21. Is surgical or radiological treatment of varicocele in men of subfertile couples cost effective in terms of live birth rate?</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</si>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</sst>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rgb="FF333333"/>
      <name val="Arial"/>
      <family val="2"/>
    </font>
    <font>
      <b/>
      <sz val="12"/>
      <color rgb="FF333333"/>
      <name val="Arial"/>
      <family val="2"/>
    </font>
    <font>
      <b/>
      <sz val="11"/>
      <color rgb="FFFF0000"/>
      <name val="Arial"/>
      <family val="2"/>
    </font>
    <font>
      <b/>
      <sz val="11"/>
      <color rgb="FF333333"/>
      <name val="Arial"/>
      <family val="2"/>
    </font>
    <font>
      <sz val="11"/>
      <color rgb="FF333333"/>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EAEAE8"/>
        <bgColor rgb="FFEAEAE8"/>
      </patternFill>
    </fill>
    <fill>
      <patternFill patternType="solid">
        <fgColor theme="0"/>
        <bgColor rgb="FFEAEAE8"/>
      </patternFill>
    </fill>
    <fill>
      <patternFill patternType="solid">
        <fgColor theme="0"/>
        <bgColor indexed="64"/>
      </patternFill>
    </fill>
    <fill>
      <patternFill patternType="solid">
        <fgColor theme="4" tint="0.79998168889431442"/>
        <bgColor rgb="FFEAEAE8"/>
      </patternFill>
    </fill>
    <fill>
      <patternFill patternType="solid">
        <fgColor theme="6" tint="0.79998168889431442"/>
        <bgColor rgb="FFEAEAE8"/>
      </patternFill>
    </fill>
  </fills>
  <borders count="1">
    <border>
      <left/>
      <right/>
      <top/>
      <bottom/>
      <diagonal/>
    </border>
  </borders>
  <cellStyleXfs count="1">
    <xf numFmtId="0" fontId="0" fillId="0" borderId="0"/>
  </cellStyleXfs>
  <cellXfs count="34">
    <xf numFmtId="0" fontId="0" fillId="0" borderId="0" xfId="0"/>
    <xf numFmtId="0" fontId="1" fillId="2" borderId="0" xfId="0" applyFont="1" applyFill="1" applyAlignment="1"/>
    <xf numFmtId="0" fontId="0" fillId="0" borderId="0" xfId="0" applyAlignment="1"/>
    <xf numFmtId="0" fontId="2" fillId="2" borderId="0" xfId="0" applyFont="1" applyFill="1" applyAlignment="1"/>
    <xf numFmtId="0" fontId="3" fillId="0" borderId="0" xfId="0" applyFont="1" applyAlignment="1"/>
    <xf numFmtId="0" fontId="4" fillId="2" borderId="0" xfId="0" applyFont="1" applyFill="1" applyAlignment="1"/>
    <xf numFmtId="0" fontId="5" fillId="3" borderId="0" xfId="0" applyFont="1" applyFill="1" applyAlignment="1"/>
    <xf numFmtId="0" fontId="6" fillId="0" borderId="0" xfId="0" applyFont="1" applyAlignment="1"/>
    <xf numFmtId="2" fontId="6" fillId="0" borderId="0" xfId="0" applyNumberFormat="1" applyFont="1" applyAlignment="1"/>
    <xf numFmtId="0" fontId="5" fillId="4" borderId="0" xfId="0" applyFont="1" applyFill="1" applyAlignment="1">
      <alignment wrapText="1"/>
    </xf>
    <xf numFmtId="0" fontId="6" fillId="5" borderId="0" xfId="0" applyFont="1" applyFill="1" applyAlignment="1"/>
    <xf numFmtId="2" fontId="6" fillId="5" borderId="0" xfId="0" applyNumberFormat="1" applyFont="1" applyFill="1" applyAlignment="1"/>
    <xf numFmtId="0" fontId="4" fillId="6" borderId="0" xfId="0" applyFont="1" applyFill="1" applyAlignment="1"/>
    <xf numFmtId="0" fontId="7" fillId="2" borderId="0" xfId="0" applyFont="1" applyFill="1" applyAlignment="1"/>
    <xf numFmtId="2" fontId="6" fillId="2" borderId="0" xfId="0" applyNumberFormat="1" applyFont="1" applyFill="1" applyAlignment="1"/>
    <xf numFmtId="0" fontId="5" fillId="3" borderId="0" xfId="0" applyFont="1" applyFill="1" applyAlignment="1">
      <alignment horizontal="left" vertical="top" wrapText="1"/>
    </xf>
    <xf numFmtId="0" fontId="6" fillId="0" borderId="0" xfId="0" applyFont="1"/>
    <xf numFmtId="0" fontId="7" fillId="2" borderId="0" xfId="0" applyFont="1" applyFill="1" applyAlignment="1">
      <alignment vertical="top" wrapText="1"/>
    </xf>
    <xf numFmtId="0" fontId="7" fillId="2" borderId="0" xfId="0" applyFont="1" applyFill="1" applyAlignment="1">
      <alignment horizontal="left" vertical="top" wrapText="1"/>
    </xf>
    <xf numFmtId="0" fontId="4" fillId="2" borderId="0" xfId="0" applyFont="1" applyFill="1" applyAlignment="1">
      <alignment vertical="top" wrapText="1"/>
    </xf>
    <xf numFmtId="0" fontId="5" fillId="3" borderId="0" xfId="0" applyFont="1" applyFill="1"/>
    <xf numFmtId="0" fontId="5" fillId="0" borderId="0" xfId="0" applyFont="1"/>
    <xf numFmtId="2" fontId="6" fillId="0" borderId="0" xfId="0" applyNumberFormat="1" applyFont="1"/>
    <xf numFmtId="0" fontId="4" fillId="6" borderId="0" xfId="0" applyFont="1" applyFill="1"/>
    <xf numFmtId="0" fontId="7" fillId="2" borderId="0" xfId="0" applyFont="1" applyFill="1"/>
    <xf numFmtId="0" fontId="4" fillId="2" borderId="0" xfId="0" applyFont="1" applyFill="1"/>
    <xf numFmtId="2" fontId="7" fillId="2" borderId="0" xfId="0" applyNumberFormat="1" applyFont="1" applyFill="1"/>
    <xf numFmtId="0" fontId="0" fillId="0" borderId="0" xfId="0" applyAlignment="1">
      <alignment vertical="top"/>
    </xf>
    <xf numFmtId="0" fontId="7" fillId="2" borderId="0" xfId="0" applyFont="1" applyFill="1" applyAlignment="1">
      <alignment vertical="top"/>
    </xf>
    <xf numFmtId="0" fontId="7" fillId="2" borderId="0" xfId="0" applyFont="1" applyFill="1" applyAlignment="1">
      <alignment horizontal="left" vertical="top"/>
    </xf>
    <xf numFmtId="0" fontId="5" fillId="0" borderId="0" xfId="0" applyNumberFormat="1" applyFont="1"/>
    <xf numFmtId="0" fontId="4" fillId="2" borderId="0" xfId="0" applyNumberFormat="1" applyFont="1" applyFill="1"/>
    <xf numFmtId="0" fontId="5" fillId="7" borderId="0" xfId="0" applyFont="1" applyFill="1" applyAlignment="1"/>
    <xf numFmtId="0" fontId="5" fillId="0" borderId="0" xfId="0" applyFont="1" applyFill="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election activeCell="B54" sqref="B54"/>
    </sheetView>
  </sheetViews>
  <sheetFormatPr defaultRowHeight="15" x14ac:dyDescent="0.25"/>
  <cols>
    <col min="1" max="1" width="160.28515625" customWidth="1"/>
    <col min="2" max="2" width="25.85546875" customWidth="1"/>
    <col min="3" max="3" width="22.28515625" customWidth="1"/>
    <col min="4" max="4" width="20.28515625" customWidth="1"/>
    <col min="5" max="5" width="25.5703125" customWidth="1"/>
    <col min="6" max="6" width="39.7109375" customWidth="1"/>
  </cols>
  <sheetData>
    <row r="1" spans="1:6" ht="18" x14ac:dyDescent="0.25">
      <c r="A1" s="1" t="s">
        <v>0</v>
      </c>
      <c r="B1" s="2"/>
      <c r="C1" s="2"/>
      <c r="D1" s="2"/>
      <c r="E1" s="2"/>
      <c r="F1" s="2"/>
    </row>
    <row r="2" spans="1:6" ht="15.75" x14ac:dyDescent="0.25">
      <c r="A2" s="3" t="s">
        <v>1</v>
      </c>
      <c r="B2" s="2"/>
      <c r="C2" s="2"/>
      <c r="D2" s="2"/>
      <c r="E2" s="2"/>
      <c r="F2" s="2"/>
    </row>
    <row r="3" spans="1:6" x14ac:dyDescent="0.25">
      <c r="A3" s="4" t="s">
        <v>2</v>
      </c>
      <c r="B3" s="2"/>
      <c r="C3" s="2"/>
      <c r="D3" s="2"/>
      <c r="E3" s="2"/>
      <c r="F3" s="2"/>
    </row>
    <row r="4" spans="1:6" x14ac:dyDescent="0.25">
      <c r="A4" s="4"/>
      <c r="B4" s="2"/>
      <c r="C4" s="2"/>
      <c r="D4" s="2"/>
      <c r="E4" s="2"/>
      <c r="F4" s="2"/>
    </row>
    <row r="5" spans="1:6" x14ac:dyDescent="0.25">
      <c r="A5" s="5" t="s">
        <v>3</v>
      </c>
      <c r="B5" s="5" t="s">
        <v>4</v>
      </c>
      <c r="C5" s="5" t="s">
        <v>5</v>
      </c>
      <c r="D5" s="5" t="s">
        <v>6</v>
      </c>
      <c r="E5" s="5" t="s">
        <v>7</v>
      </c>
      <c r="F5" s="5" t="s">
        <v>8</v>
      </c>
    </row>
    <row r="6" spans="1:6" x14ac:dyDescent="0.25">
      <c r="A6" s="6" t="s">
        <v>9</v>
      </c>
      <c r="B6" s="7">
        <v>78</v>
      </c>
      <c r="C6" s="7">
        <v>56</v>
      </c>
      <c r="D6" s="7">
        <v>22</v>
      </c>
      <c r="E6" s="7">
        <v>0</v>
      </c>
      <c r="F6" s="8">
        <f t="shared" ref="F6:F47" si="0">B6/6.87</f>
        <v>11.353711790393012</v>
      </c>
    </row>
    <row r="7" spans="1:6" x14ac:dyDescent="0.25">
      <c r="A7" s="6" t="s">
        <v>10</v>
      </c>
      <c r="B7" s="7">
        <v>60</v>
      </c>
      <c r="C7" s="7">
        <v>42</v>
      </c>
      <c r="D7" s="7">
        <v>18</v>
      </c>
      <c r="E7" s="7">
        <v>0</v>
      </c>
      <c r="F7" s="8">
        <f t="shared" si="0"/>
        <v>8.7336244541484707</v>
      </c>
    </row>
    <row r="8" spans="1:6" x14ac:dyDescent="0.25">
      <c r="A8" s="6" t="s">
        <v>11</v>
      </c>
      <c r="B8" s="7">
        <v>53</v>
      </c>
      <c r="C8" s="7">
        <v>38</v>
      </c>
      <c r="D8" s="7">
        <v>15</v>
      </c>
      <c r="E8" s="7">
        <v>0</v>
      </c>
      <c r="F8" s="8">
        <f t="shared" si="0"/>
        <v>7.7147016011644833</v>
      </c>
    </row>
    <row r="9" spans="1:6" x14ac:dyDescent="0.25">
      <c r="A9" s="6" t="s">
        <v>12</v>
      </c>
      <c r="B9" s="7">
        <v>39</v>
      </c>
      <c r="C9" s="7">
        <v>28</v>
      </c>
      <c r="D9" s="7">
        <v>11</v>
      </c>
      <c r="E9" s="7">
        <v>0</v>
      </c>
      <c r="F9" s="8">
        <f t="shared" si="0"/>
        <v>5.676855895196506</v>
      </c>
    </row>
    <row r="10" spans="1:6" x14ac:dyDescent="0.25">
      <c r="A10" s="6" t="s">
        <v>13</v>
      </c>
      <c r="B10" s="7">
        <v>38</v>
      </c>
      <c r="C10" s="7">
        <v>29</v>
      </c>
      <c r="D10" s="7">
        <v>9</v>
      </c>
      <c r="E10" s="7">
        <v>0</v>
      </c>
      <c r="F10" s="8">
        <f t="shared" si="0"/>
        <v>5.5312954876273652</v>
      </c>
    </row>
    <row r="11" spans="1:6" x14ac:dyDescent="0.25">
      <c r="A11" s="6" t="s">
        <v>14</v>
      </c>
      <c r="B11" s="7">
        <v>37</v>
      </c>
      <c r="C11" s="7">
        <v>33</v>
      </c>
      <c r="D11" s="7">
        <v>4</v>
      </c>
      <c r="E11" s="7">
        <v>0</v>
      </c>
      <c r="F11" s="8">
        <f t="shared" si="0"/>
        <v>5.3857350800582244</v>
      </c>
    </row>
    <row r="12" spans="1:6" x14ac:dyDescent="0.25">
      <c r="A12" s="6" t="s">
        <v>15</v>
      </c>
      <c r="B12" s="7">
        <v>23</v>
      </c>
      <c r="C12" s="7">
        <v>20</v>
      </c>
      <c r="D12" s="7">
        <v>2</v>
      </c>
      <c r="E12" s="7">
        <v>1</v>
      </c>
      <c r="F12" s="8">
        <f t="shared" si="0"/>
        <v>3.3478893740902476</v>
      </c>
    </row>
    <row r="13" spans="1:6" x14ac:dyDescent="0.25">
      <c r="A13" s="6" t="s">
        <v>16</v>
      </c>
      <c r="B13" s="7">
        <v>21</v>
      </c>
      <c r="C13" s="7">
        <v>10</v>
      </c>
      <c r="D13" s="7">
        <v>11</v>
      </c>
      <c r="E13" s="7">
        <v>0</v>
      </c>
      <c r="F13" s="8">
        <f t="shared" si="0"/>
        <v>3.0567685589519651</v>
      </c>
    </row>
    <row r="14" spans="1:6" x14ac:dyDescent="0.25">
      <c r="A14" s="6" t="s">
        <v>17</v>
      </c>
      <c r="B14" s="7">
        <v>20</v>
      </c>
      <c r="C14" s="7">
        <v>16</v>
      </c>
      <c r="D14" s="7">
        <v>4</v>
      </c>
      <c r="E14" s="7">
        <v>0</v>
      </c>
      <c r="F14" s="8">
        <f t="shared" si="0"/>
        <v>2.9112081513828238</v>
      </c>
    </row>
    <row r="15" spans="1:6" x14ac:dyDescent="0.25">
      <c r="A15" s="6" t="s">
        <v>18</v>
      </c>
      <c r="B15" s="7">
        <v>18</v>
      </c>
      <c r="C15" s="7">
        <v>11</v>
      </c>
      <c r="D15" s="7">
        <v>7</v>
      </c>
      <c r="E15" s="7">
        <v>0</v>
      </c>
      <c r="F15" s="8">
        <f t="shared" si="0"/>
        <v>2.6200873362445414</v>
      </c>
    </row>
    <row r="16" spans="1:6" x14ac:dyDescent="0.25">
      <c r="A16" s="6" t="s">
        <v>19</v>
      </c>
      <c r="B16" s="7">
        <v>18</v>
      </c>
      <c r="C16" s="7">
        <v>15</v>
      </c>
      <c r="D16" s="7">
        <v>3</v>
      </c>
      <c r="E16" s="7">
        <v>0</v>
      </c>
      <c r="F16" s="8">
        <f t="shared" si="0"/>
        <v>2.6200873362445414</v>
      </c>
    </row>
    <row r="17" spans="1:6" x14ac:dyDescent="0.25">
      <c r="A17" s="6" t="s">
        <v>20</v>
      </c>
      <c r="B17" s="7">
        <v>18</v>
      </c>
      <c r="C17" s="7">
        <v>15</v>
      </c>
      <c r="D17" s="7">
        <v>3</v>
      </c>
      <c r="E17" s="7">
        <v>0</v>
      </c>
      <c r="F17" s="8">
        <f t="shared" si="0"/>
        <v>2.6200873362445414</v>
      </c>
    </row>
    <row r="18" spans="1:6" x14ac:dyDescent="0.25">
      <c r="A18" s="6" t="s">
        <v>21</v>
      </c>
      <c r="B18" s="7">
        <v>17</v>
      </c>
      <c r="C18" s="7">
        <v>15</v>
      </c>
      <c r="D18" s="7">
        <v>2</v>
      </c>
      <c r="E18" s="7">
        <v>0</v>
      </c>
      <c r="F18" s="8">
        <f t="shared" si="0"/>
        <v>2.4745269286754001</v>
      </c>
    </row>
    <row r="19" spans="1:6" x14ac:dyDescent="0.25">
      <c r="A19" s="6" t="s">
        <v>22</v>
      </c>
      <c r="B19" s="7">
        <v>17</v>
      </c>
      <c r="C19" s="7">
        <v>15</v>
      </c>
      <c r="D19" s="7">
        <v>1</v>
      </c>
      <c r="E19" s="7">
        <v>1</v>
      </c>
      <c r="F19" s="8">
        <f t="shared" si="0"/>
        <v>2.4745269286754001</v>
      </c>
    </row>
    <row r="20" spans="1:6" x14ac:dyDescent="0.25">
      <c r="A20" s="6" t="s">
        <v>23</v>
      </c>
      <c r="B20" s="7">
        <v>15</v>
      </c>
      <c r="C20" s="7">
        <v>12</v>
      </c>
      <c r="D20" s="7">
        <v>3</v>
      </c>
      <c r="E20" s="7">
        <v>0</v>
      </c>
      <c r="F20" s="8">
        <f t="shared" si="0"/>
        <v>2.1834061135371177</v>
      </c>
    </row>
    <row r="21" spans="1:6" x14ac:dyDescent="0.25">
      <c r="A21" s="6" t="s">
        <v>24</v>
      </c>
      <c r="B21" s="7">
        <v>14</v>
      </c>
      <c r="C21" s="7">
        <v>10</v>
      </c>
      <c r="D21" s="7">
        <v>4</v>
      </c>
      <c r="E21" s="7">
        <v>0</v>
      </c>
      <c r="F21" s="8">
        <f t="shared" si="0"/>
        <v>2.0378457059679769</v>
      </c>
    </row>
    <row r="22" spans="1:6" x14ac:dyDescent="0.25">
      <c r="A22" s="6" t="s">
        <v>25</v>
      </c>
      <c r="B22" s="7">
        <v>13</v>
      </c>
      <c r="C22" s="7">
        <v>5</v>
      </c>
      <c r="D22" s="7">
        <v>8</v>
      </c>
      <c r="E22" s="7">
        <v>0</v>
      </c>
      <c r="F22" s="8">
        <f t="shared" si="0"/>
        <v>1.8922852983988354</v>
      </c>
    </row>
    <row r="23" spans="1:6" x14ac:dyDescent="0.25">
      <c r="A23" s="6" t="s">
        <v>26</v>
      </c>
      <c r="B23" s="7">
        <v>13</v>
      </c>
      <c r="C23" s="7">
        <v>5</v>
      </c>
      <c r="D23" s="7">
        <v>8</v>
      </c>
      <c r="E23" s="7">
        <v>0</v>
      </c>
      <c r="F23" s="8">
        <f t="shared" si="0"/>
        <v>1.8922852983988354</v>
      </c>
    </row>
    <row r="24" spans="1:6" x14ac:dyDescent="0.25">
      <c r="A24" s="6" t="s">
        <v>27</v>
      </c>
      <c r="B24" s="7">
        <v>12</v>
      </c>
      <c r="C24" s="7">
        <v>11</v>
      </c>
      <c r="D24" s="7">
        <v>1</v>
      </c>
      <c r="E24" s="7">
        <v>0</v>
      </c>
      <c r="F24" s="8">
        <f t="shared" si="0"/>
        <v>1.7467248908296944</v>
      </c>
    </row>
    <row r="25" spans="1:6" x14ac:dyDescent="0.25">
      <c r="A25" s="6" t="s">
        <v>28</v>
      </c>
      <c r="B25" s="7">
        <v>13</v>
      </c>
      <c r="C25" s="7">
        <v>9</v>
      </c>
      <c r="D25" s="7">
        <v>3</v>
      </c>
      <c r="E25" s="7">
        <v>1</v>
      </c>
      <c r="F25" s="8">
        <f t="shared" si="0"/>
        <v>1.8922852983988354</v>
      </c>
    </row>
    <row r="26" spans="1:6" x14ac:dyDescent="0.25">
      <c r="A26" s="6" t="s">
        <v>29</v>
      </c>
      <c r="B26" s="7">
        <v>13</v>
      </c>
      <c r="C26" s="7">
        <v>7</v>
      </c>
      <c r="D26" s="7">
        <v>5</v>
      </c>
      <c r="E26" s="7">
        <v>1</v>
      </c>
      <c r="F26" s="8">
        <f t="shared" si="0"/>
        <v>1.8922852983988354</v>
      </c>
    </row>
    <row r="27" spans="1:6" x14ac:dyDescent="0.25">
      <c r="A27" s="6" t="s">
        <v>30</v>
      </c>
      <c r="B27" s="7">
        <v>12</v>
      </c>
      <c r="C27" s="7">
        <v>10</v>
      </c>
      <c r="D27" s="7">
        <v>2</v>
      </c>
      <c r="E27" s="7">
        <v>0</v>
      </c>
      <c r="F27" s="8">
        <f t="shared" si="0"/>
        <v>1.7467248908296944</v>
      </c>
    </row>
    <row r="28" spans="1:6" x14ac:dyDescent="0.25">
      <c r="A28" s="6" t="s">
        <v>31</v>
      </c>
      <c r="B28" s="7">
        <v>11</v>
      </c>
      <c r="C28" s="7">
        <v>9</v>
      </c>
      <c r="D28" s="7">
        <v>2</v>
      </c>
      <c r="E28" s="7">
        <v>0</v>
      </c>
      <c r="F28" s="8">
        <f t="shared" si="0"/>
        <v>1.6011644832605532</v>
      </c>
    </row>
    <row r="29" spans="1:6" x14ac:dyDescent="0.25">
      <c r="A29" s="6" t="s">
        <v>32</v>
      </c>
      <c r="B29" s="7">
        <v>11</v>
      </c>
      <c r="C29" s="7">
        <v>7</v>
      </c>
      <c r="D29" s="7">
        <v>4</v>
      </c>
      <c r="E29" s="7">
        <v>0</v>
      </c>
      <c r="F29" s="8">
        <f t="shared" si="0"/>
        <v>1.6011644832605532</v>
      </c>
    </row>
    <row r="30" spans="1:6" x14ac:dyDescent="0.25">
      <c r="A30" s="6" t="s">
        <v>33</v>
      </c>
      <c r="B30" s="7">
        <v>11</v>
      </c>
      <c r="C30" s="7">
        <v>9</v>
      </c>
      <c r="D30" s="7">
        <v>2</v>
      </c>
      <c r="E30" s="7">
        <v>0</v>
      </c>
      <c r="F30" s="8">
        <f t="shared" si="0"/>
        <v>1.6011644832605532</v>
      </c>
    </row>
    <row r="31" spans="1:6" x14ac:dyDescent="0.25">
      <c r="A31" s="6" t="s">
        <v>34</v>
      </c>
      <c r="B31" s="7">
        <v>10</v>
      </c>
      <c r="C31" s="7">
        <v>8</v>
      </c>
      <c r="D31" s="7">
        <v>2</v>
      </c>
      <c r="E31" s="7">
        <v>0</v>
      </c>
      <c r="F31" s="8">
        <f t="shared" si="0"/>
        <v>1.4556040756914119</v>
      </c>
    </row>
    <row r="32" spans="1:6" x14ac:dyDescent="0.25">
      <c r="A32" s="6" t="s">
        <v>35</v>
      </c>
      <c r="B32" s="7">
        <v>10</v>
      </c>
      <c r="C32" s="7">
        <v>9</v>
      </c>
      <c r="D32" s="7">
        <v>1</v>
      </c>
      <c r="E32" s="7">
        <v>0</v>
      </c>
      <c r="F32" s="8">
        <f t="shared" si="0"/>
        <v>1.4556040756914119</v>
      </c>
    </row>
    <row r="33" spans="1:6" x14ac:dyDescent="0.25">
      <c r="A33" s="6" t="s">
        <v>36</v>
      </c>
      <c r="B33" s="7">
        <v>9</v>
      </c>
      <c r="C33" s="7">
        <v>7</v>
      </c>
      <c r="D33" s="7">
        <v>2</v>
      </c>
      <c r="E33" s="7">
        <v>0</v>
      </c>
      <c r="F33" s="8">
        <f t="shared" si="0"/>
        <v>1.3100436681222707</v>
      </c>
    </row>
    <row r="34" spans="1:6" x14ac:dyDescent="0.25">
      <c r="A34" s="6" t="s">
        <v>37</v>
      </c>
      <c r="B34" s="7">
        <v>8</v>
      </c>
      <c r="C34" s="7">
        <v>5</v>
      </c>
      <c r="D34" s="7">
        <v>2</v>
      </c>
      <c r="E34" s="7">
        <v>1</v>
      </c>
      <c r="F34" s="8">
        <f t="shared" si="0"/>
        <v>1.1644832605531295</v>
      </c>
    </row>
    <row r="35" spans="1:6" x14ac:dyDescent="0.25">
      <c r="A35" s="6" t="s">
        <v>38</v>
      </c>
      <c r="B35" s="7">
        <v>6</v>
      </c>
      <c r="C35" s="7">
        <v>4</v>
      </c>
      <c r="D35" s="7">
        <v>2</v>
      </c>
      <c r="E35" s="7">
        <v>0</v>
      </c>
      <c r="F35" s="8">
        <f t="shared" si="0"/>
        <v>0.8733624454148472</v>
      </c>
    </row>
    <row r="36" spans="1:6" x14ac:dyDescent="0.25">
      <c r="A36" s="6" t="s">
        <v>39</v>
      </c>
      <c r="B36" s="7">
        <v>6</v>
      </c>
      <c r="C36" s="7">
        <v>4</v>
      </c>
      <c r="D36" s="7">
        <v>2</v>
      </c>
      <c r="E36" s="7">
        <v>0</v>
      </c>
      <c r="F36" s="8">
        <f t="shared" si="0"/>
        <v>0.8733624454148472</v>
      </c>
    </row>
    <row r="37" spans="1:6" x14ac:dyDescent="0.25">
      <c r="A37" s="6" t="s">
        <v>40</v>
      </c>
      <c r="B37" s="7">
        <v>6</v>
      </c>
      <c r="C37" s="7">
        <v>6</v>
      </c>
      <c r="D37" s="7">
        <v>0</v>
      </c>
      <c r="E37" s="7">
        <v>0</v>
      </c>
      <c r="F37" s="8">
        <f t="shared" si="0"/>
        <v>0.8733624454148472</v>
      </c>
    </row>
    <row r="38" spans="1:6" x14ac:dyDescent="0.25">
      <c r="A38" s="6" t="s">
        <v>41</v>
      </c>
      <c r="B38" s="7">
        <v>6</v>
      </c>
      <c r="C38" s="7">
        <v>6</v>
      </c>
      <c r="D38" s="7">
        <v>0</v>
      </c>
      <c r="E38" s="7">
        <v>0</v>
      </c>
      <c r="F38" s="8">
        <f t="shared" si="0"/>
        <v>0.8733624454148472</v>
      </c>
    </row>
    <row r="39" spans="1:6" x14ac:dyDescent="0.25">
      <c r="A39" s="6" t="s">
        <v>42</v>
      </c>
      <c r="B39" s="7">
        <v>6</v>
      </c>
      <c r="C39" s="7">
        <v>4</v>
      </c>
      <c r="D39" s="7">
        <v>2</v>
      </c>
      <c r="E39" s="7">
        <v>0</v>
      </c>
      <c r="F39" s="8">
        <f t="shared" si="0"/>
        <v>0.8733624454148472</v>
      </c>
    </row>
    <row r="40" spans="1:6" x14ac:dyDescent="0.25">
      <c r="A40" s="6" t="s">
        <v>43</v>
      </c>
      <c r="B40" s="7">
        <v>5</v>
      </c>
      <c r="C40" s="7">
        <v>4</v>
      </c>
      <c r="D40" s="7">
        <v>1</v>
      </c>
      <c r="E40" s="7">
        <v>0</v>
      </c>
      <c r="F40" s="8">
        <f t="shared" si="0"/>
        <v>0.72780203784570596</v>
      </c>
    </row>
    <row r="41" spans="1:6" x14ac:dyDescent="0.25">
      <c r="A41" s="6" t="s">
        <v>44</v>
      </c>
      <c r="B41" s="7">
        <v>4</v>
      </c>
      <c r="C41" s="7">
        <v>4</v>
      </c>
      <c r="D41" s="7">
        <v>0</v>
      </c>
      <c r="E41" s="7">
        <v>0</v>
      </c>
      <c r="F41" s="8">
        <f t="shared" si="0"/>
        <v>0.58224163027656473</v>
      </c>
    </row>
    <row r="42" spans="1:6" x14ac:dyDescent="0.25">
      <c r="A42" s="6" t="s">
        <v>45</v>
      </c>
      <c r="B42" s="7">
        <v>4</v>
      </c>
      <c r="C42" s="7">
        <v>3</v>
      </c>
      <c r="D42" s="7">
        <v>1</v>
      </c>
      <c r="E42" s="7">
        <v>0</v>
      </c>
      <c r="F42" s="8">
        <f t="shared" si="0"/>
        <v>0.58224163027656473</v>
      </c>
    </row>
    <row r="43" spans="1:6" x14ac:dyDescent="0.25">
      <c r="A43" s="6" t="s">
        <v>46</v>
      </c>
      <c r="B43" s="7">
        <v>4</v>
      </c>
      <c r="C43" s="7">
        <v>4</v>
      </c>
      <c r="D43" s="7">
        <v>0</v>
      </c>
      <c r="E43" s="7">
        <v>0</v>
      </c>
      <c r="F43" s="8">
        <f t="shared" si="0"/>
        <v>0.58224163027656473</v>
      </c>
    </row>
    <row r="44" spans="1:6" x14ac:dyDescent="0.25">
      <c r="A44" s="6" t="s">
        <v>47</v>
      </c>
      <c r="B44" s="7">
        <v>3</v>
      </c>
      <c r="C44" s="7">
        <v>1</v>
      </c>
      <c r="D44" s="7">
        <v>2</v>
      </c>
      <c r="E44" s="7">
        <v>0</v>
      </c>
      <c r="F44" s="8">
        <f t="shared" si="0"/>
        <v>0.4366812227074236</v>
      </c>
    </row>
    <row r="45" spans="1:6" x14ac:dyDescent="0.25">
      <c r="A45" s="6" t="s">
        <v>48</v>
      </c>
      <c r="B45" s="7">
        <v>3</v>
      </c>
      <c r="C45" s="7">
        <v>1</v>
      </c>
      <c r="D45" s="7">
        <v>2</v>
      </c>
      <c r="E45" s="7">
        <v>0</v>
      </c>
      <c r="F45" s="8">
        <f t="shared" si="0"/>
        <v>0.4366812227074236</v>
      </c>
    </row>
    <row r="46" spans="1:6" x14ac:dyDescent="0.25">
      <c r="A46" s="6" t="s">
        <v>49</v>
      </c>
      <c r="B46" s="7">
        <v>2</v>
      </c>
      <c r="C46" s="7">
        <v>2</v>
      </c>
      <c r="D46" s="7">
        <v>0</v>
      </c>
      <c r="E46" s="7">
        <v>0</v>
      </c>
      <c r="F46" s="8">
        <f t="shared" si="0"/>
        <v>0.29112081513828236</v>
      </c>
    </row>
    <row r="47" spans="1:6" x14ac:dyDescent="0.25">
      <c r="A47" s="15" t="s">
        <v>50</v>
      </c>
      <c r="B47" s="7">
        <v>0</v>
      </c>
      <c r="C47" s="7">
        <v>0</v>
      </c>
      <c r="D47" s="7">
        <v>0</v>
      </c>
      <c r="E47" s="7">
        <v>0</v>
      </c>
      <c r="F47" s="8">
        <f t="shared" si="0"/>
        <v>0</v>
      </c>
    </row>
    <row r="48" spans="1:6" x14ac:dyDescent="0.25">
      <c r="A48" s="9"/>
      <c r="B48" s="10"/>
      <c r="C48" s="10"/>
      <c r="D48" s="10"/>
      <c r="E48" s="10"/>
      <c r="F48" s="11"/>
    </row>
    <row r="49" spans="1:6" x14ac:dyDescent="0.25">
      <c r="A49" s="12" t="s">
        <v>51</v>
      </c>
      <c r="B49" s="13">
        <v>687</v>
      </c>
      <c r="C49" s="13">
        <v>509</v>
      </c>
      <c r="D49" s="13">
        <v>173</v>
      </c>
      <c r="E49" s="13">
        <v>5</v>
      </c>
      <c r="F49" s="14">
        <f>B49/6.87</f>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39" sqref="B39"/>
    </sheetView>
  </sheetViews>
  <sheetFormatPr defaultRowHeight="15" x14ac:dyDescent="0.25"/>
  <cols>
    <col min="1" max="1" width="151.28515625" customWidth="1"/>
    <col min="2" max="2" width="18.5703125" customWidth="1"/>
    <col min="3" max="3" width="25.42578125" customWidth="1"/>
    <col min="4" max="4" width="20.140625" customWidth="1"/>
    <col min="5" max="5" width="25.140625" customWidth="1"/>
    <col min="6" max="6" width="25.42578125" customWidth="1"/>
  </cols>
  <sheetData>
    <row r="1" spans="1:6" ht="18" x14ac:dyDescent="0.25">
      <c r="A1" s="1" t="s">
        <v>0</v>
      </c>
    </row>
    <row r="2" spans="1:6" ht="15.75" x14ac:dyDescent="0.25">
      <c r="A2" s="3" t="s">
        <v>52</v>
      </c>
    </row>
    <row r="3" spans="1:6" x14ac:dyDescent="0.25">
      <c r="A3" s="4" t="s">
        <v>53</v>
      </c>
    </row>
    <row r="4" spans="1:6" x14ac:dyDescent="0.25">
      <c r="A4" s="16"/>
      <c r="B4" s="16"/>
      <c r="C4" s="16"/>
      <c r="D4" s="16"/>
      <c r="E4" s="16"/>
      <c r="F4" s="16"/>
    </row>
    <row r="5" spans="1:6" s="27" customFormat="1" ht="30" x14ac:dyDescent="0.25">
      <c r="A5" s="17" t="s">
        <v>54</v>
      </c>
      <c r="B5" s="18" t="s">
        <v>55</v>
      </c>
      <c r="C5" s="18" t="s">
        <v>5</v>
      </c>
      <c r="D5" s="18" t="s">
        <v>56</v>
      </c>
      <c r="E5" s="18" t="s">
        <v>57</v>
      </c>
      <c r="F5" s="19" t="s">
        <v>8</v>
      </c>
    </row>
    <row r="6" spans="1:6" x14ac:dyDescent="0.25">
      <c r="A6" s="20" t="s">
        <v>58</v>
      </c>
      <c r="B6" s="16">
        <v>80</v>
      </c>
      <c r="C6" s="21">
        <v>54</v>
      </c>
      <c r="D6" s="21">
        <v>25</v>
      </c>
      <c r="E6" s="21">
        <v>1</v>
      </c>
      <c r="F6" s="22">
        <f t="shared" ref="F6:F27" si="0">B6/7.58</f>
        <v>10.554089709762533</v>
      </c>
    </row>
    <row r="7" spans="1:6" x14ac:dyDescent="0.25">
      <c r="A7" s="20" t="s">
        <v>59</v>
      </c>
      <c r="B7" s="16">
        <v>66</v>
      </c>
      <c r="C7" s="21">
        <v>50</v>
      </c>
      <c r="D7" s="21">
        <v>15</v>
      </c>
      <c r="E7" s="21">
        <v>1</v>
      </c>
      <c r="F7" s="22">
        <f t="shared" si="0"/>
        <v>8.7071240105540895</v>
      </c>
    </row>
    <row r="8" spans="1:6" x14ac:dyDescent="0.25">
      <c r="A8" s="20" t="s">
        <v>60</v>
      </c>
      <c r="B8" s="16">
        <v>55</v>
      </c>
      <c r="C8" s="21">
        <v>41</v>
      </c>
      <c r="D8" s="21">
        <v>12</v>
      </c>
      <c r="E8" s="21">
        <v>2</v>
      </c>
      <c r="F8" s="22">
        <f t="shared" si="0"/>
        <v>7.2559366754617409</v>
      </c>
    </row>
    <row r="9" spans="1:6" x14ac:dyDescent="0.25">
      <c r="A9" s="20" t="s">
        <v>61</v>
      </c>
      <c r="B9" s="16">
        <v>53</v>
      </c>
      <c r="C9" s="21">
        <v>37</v>
      </c>
      <c r="D9" s="21">
        <v>16</v>
      </c>
      <c r="E9" s="21">
        <v>0</v>
      </c>
      <c r="F9" s="22">
        <f t="shared" si="0"/>
        <v>6.9920844327176779</v>
      </c>
    </row>
    <row r="10" spans="1:6" x14ac:dyDescent="0.25">
      <c r="A10" s="20" t="s">
        <v>62</v>
      </c>
      <c r="B10" s="16">
        <v>53</v>
      </c>
      <c r="C10" s="21">
        <v>38</v>
      </c>
      <c r="D10" s="21">
        <v>15</v>
      </c>
      <c r="E10" s="21">
        <v>0</v>
      </c>
      <c r="F10" s="22">
        <f t="shared" si="0"/>
        <v>6.9920844327176779</v>
      </c>
    </row>
    <row r="11" spans="1:6" x14ac:dyDescent="0.25">
      <c r="A11" s="20" t="s">
        <v>63</v>
      </c>
      <c r="B11" s="16">
        <v>52</v>
      </c>
      <c r="C11" s="21">
        <v>38</v>
      </c>
      <c r="D11" s="21">
        <v>13</v>
      </c>
      <c r="E11" s="21">
        <v>1</v>
      </c>
      <c r="F11" s="22">
        <f t="shared" si="0"/>
        <v>6.8601583113456464</v>
      </c>
    </row>
    <row r="12" spans="1:6" x14ac:dyDescent="0.25">
      <c r="A12" s="20" t="s">
        <v>64</v>
      </c>
      <c r="B12" s="16">
        <v>46</v>
      </c>
      <c r="C12" s="21">
        <v>34</v>
      </c>
      <c r="D12" s="21">
        <v>10</v>
      </c>
      <c r="E12" s="21">
        <v>2</v>
      </c>
      <c r="F12" s="22">
        <f t="shared" si="0"/>
        <v>6.0686015831134563</v>
      </c>
    </row>
    <row r="13" spans="1:6" x14ac:dyDescent="0.25">
      <c r="A13" s="20" t="s">
        <v>65</v>
      </c>
      <c r="B13" s="16">
        <v>45</v>
      </c>
      <c r="C13" s="21">
        <v>35</v>
      </c>
      <c r="D13" s="21">
        <v>8</v>
      </c>
      <c r="E13" s="21">
        <v>2</v>
      </c>
      <c r="F13" s="22">
        <f t="shared" si="0"/>
        <v>5.9366754617414248</v>
      </c>
    </row>
    <row r="14" spans="1:6" x14ac:dyDescent="0.25">
      <c r="A14" s="20" t="s">
        <v>66</v>
      </c>
      <c r="B14" s="16">
        <v>44</v>
      </c>
      <c r="C14" s="21">
        <v>30</v>
      </c>
      <c r="D14" s="21">
        <v>14</v>
      </c>
      <c r="E14" s="21">
        <v>0</v>
      </c>
      <c r="F14" s="22">
        <f t="shared" si="0"/>
        <v>5.8047493403693933</v>
      </c>
    </row>
    <row r="15" spans="1:6" x14ac:dyDescent="0.25">
      <c r="A15" s="20" t="s">
        <v>67</v>
      </c>
      <c r="B15" s="16">
        <v>36</v>
      </c>
      <c r="C15" s="21">
        <v>29</v>
      </c>
      <c r="D15" s="21">
        <v>5</v>
      </c>
      <c r="E15" s="21">
        <v>2</v>
      </c>
      <c r="F15" s="22">
        <f t="shared" si="0"/>
        <v>4.7493403693931402</v>
      </c>
    </row>
    <row r="16" spans="1:6" x14ac:dyDescent="0.25">
      <c r="A16" s="20" t="s">
        <v>68</v>
      </c>
      <c r="B16" s="16">
        <v>32</v>
      </c>
      <c r="C16" s="21">
        <v>25</v>
      </c>
      <c r="D16" s="21">
        <v>7</v>
      </c>
      <c r="E16" s="21">
        <v>0</v>
      </c>
      <c r="F16" s="22">
        <f t="shared" si="0"/>
        <v>4.2216358839050132</v>
      </c>
    </row>
    <row r="17" spans="1:6" x14ac:dyDescent="0.25">
      <c r="A17" s="20" t="s">
        <v>69</v>
      </c>
      <c r="B17" s="16">
        <v>29</v>
      </c>
      <c r="C17" s="21">
        <v>19</v>
      </c>
      <c r="D17" s="21">
        <v>10</v>
      </c>
      <c r="E17" s="21">
        <v>0</v>
      </c>
      <c r="F17" s="22">
        <f t="shared" si="0"/>
        <v>3.8258575197889182</v>
      </c>
    </row>
    <row r="18" spans="1:6" x14ac:dyDescent="0.25">
      <c r="A18" s="20" t="s">
        <v>70</v>
      </c>
      <c r="B18" s="16">
        <v>27</v>
      </c>
      <c r="C18" s="21">
        <v>22</v>
      </c>
      <c r="D18" s="21">
        <v>5</v>
      </c>
      <c r="E18" s="21">
        <v>0</v>
      </c>
      <c r="F18" s="22">
        <f t="shared" si="0"/>
        <v>3.5620052770448547</v>
      </c>
    </row>
    <row r="19" spans="1:6" x14ac:dyDescent="0.25">
      <c r="A19" s="20" t="s">
        <v>71</v>
      </c>
      <c r="B19" s="16">
        <v>23</v>
      </c>
      <c r="C19" s="21">
        <v>14</v>
      </c>
      <c r="D19" s="21">
        <v>9</v>
      </c>
      <c r="E19" s="21">
        <v>0</v>
      </c>
      <c r="F19" s="22">
        <f t="shared" si="0"/>
        <v>3.0343007915567282</v>
      </c>
    </row>
    <row r="20" spans="1:6" x14ac:dyDescent="0.25">
      <c r="A20" s="20" t="s">
        <v>72</v>
      </c>
      <c r="B20" s="16">
        <v>22</v>
      </c>
      <c r="C20" s="21">
        <v>12</v>
      </c>
      <c r="D20" s="21">
        <v>9</v>
      </c>
      <c r="E20" s="21">
        <v>1</v>
      </c>
      <c r="F20" s="22">
        <f t="shared" si="0"/>
        <v>2.9023746701846966</v>
      </c>
    </row>
    <row r="21" spans="1:6" x14ac:dyDescent="0.25">
      <c r="A21" s="20" t="s">
        <v>73</v>
      </c>
      <c r="B21" s="16">
        <v>21</v>
      </c>
      <c r="C21" s="21">
        <v>16</v>
      </c>
      <c r="D21" s="21">
        <v>4</v>
      </c>
      <c r="E21" s="21">
        <v>1</v>
      </c>
      <c r="F21" s="22">
        <f t="shared" si="0"/>
        <v>2.7704485488126647</v>
      </c>
    </row>
    <row r="22" spans="1:6" x14ac:dyDescent="0.25">
      <c r="A22" s="20" t="s">
        <v>74</v>
      </c>
      <c r="B22" s="16">
        <v>20</v>
      </c>
      <c r="C22" s="21">
        <v>9</v>
      </c>
      <c r="D22" s="21">
        <v>9</v>
      </c>
      <c r="E22" s="21">
        <v>2</v>
      </c>
      <c r="F22" s="22">
        <f t="shared" si="0"/>
        <v>2.6385224274406331</v>
      </c>
    </row>
    <row r="23" spans="1:6" x14ac:dyDescent="0.25">
      <c r="A23" s="20" t="s">
        <v>75</v>
      </c>
      <c r="B23" s="16">
        <v>14</v>
      </c>
      <c r="C23" s="21">
        <v>10</v>
      </c>
      <c r="D23" s="21">
        <v>4</v>
      </c>
      <c r="E23" s="21">
        <v>0</v>
      </c>
      <c r="F23" s="22">
        <f t="shared" si="0"/>
        <v>1.8469656992084433</v>
      </c>
    </row>
    <row r="24" spans="1:6" x14ac:dyDescent="0.25">
      <c r="A24" s="20" t="s">
        <v>76</v>
      </c>
      <c r="B24" s="16">
        <v>13</v>
      </c>
      <c r="C24" s="21">
        <v>9</v>
      </c>
      <c r="D24" s="21">
        <v>3</v>
      </c>
      <c r="E24" s="21">
        <v>1</v>
      </c>
      <c r="F24" s="22">
        <f t="shared" si="0"/>
        <v>1.7150395778364116</v>
      </c>
    </row>
    <row r="25" spans="1:6" x14ac:dyDescent="0.25">
      <c r="A25" s="20" t="s">
        <v>77</v>
      </c>
      <c r="B25" s="16">
        <v>9</v>
      </c>
      <c r="C25" s="21">
        <v>7</v>
      </c>
      <c r="D25" s="21">
        <v>2</v>
      </c>
      <c r="E25" s="21">
        <v>0</v>
      </c>
      <c r="F25" s="22">
        <f t="shared" si="0"/>
        <v>1.187335092348285</v>
      </c>
    </row>
    <row r="26" spans="1:6" x14ac:dyDescent="0.25">
      <c r="A26" s="20" t="s">
        <v>78</v>
      </c>
      <c r="B26" s="16">
        <v>9</v>
      </c>
      <c r="C26" s="21">
        <v>9</v>
      </c>
      <c r="D26" s="21">
        <v>0</v>
      </c>
      <c r="E26" s="21">
        <v>0</v>
      </c>
      <c r="F26" s="22">
        <f t="shared" si="0"/>
        <v>1.187335092348285</v>
      </c>
    </row>
    <row r="27" spans="1:6" x14ac:dyDescent="0.25">
      <c r="A27" s="20" t="s">
        <v>79</v>
      </c>
      <c r="B27" s="16">
        <v>9</v>
      </c>
      <c r="C27" s="21">
        <v>5</v>
      </c>
      <c r="D27" s="21">
        <v>3</v>
      </c>
      <c r="E27" s="21">
        <v>1</v>
      </c>
      <c r="F27" s="22">
        <f t="shared" si="0"/>
        <v>1.187335092348285</v>
      </c>
    </row>
    <row r="28" spans="1:6" x14ac:dyDescent="0.25">
      <c r="A28" s="16"/>
      <c r="B28" s="16"/>
      <c r="C28" s="21"/>
      <c r="D28" s="21"/>
      <c r="E28" s="21"/>
      <c r="F28" s="22"/>
    </row>
    <row r="29" spans="1:6" x14ac:dyDescent="0.25">
      <c r="A29" s="23" t="s">
        <v>51</v>
      </c>
      <c r="B29" s="24">
        <v>758</v>
      </c>
      <c r="C29" s="25">
        <v>543</v>
      </c>
      <c r="D29" s="25">
        <v>198</v>
      </c>
      <c r="E29" s="25">
        <v>17</v>
      </c>
      <c r="F29" s="26">
        <f t="shared" ref="F29" si="1">B29/7.58</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46" sqref="A46"/>
    </sheetView>
  </sheetViews>
  <sheetFormatPr defaultRowHeight="15" x14ac:dyDescent="0.25"/>
  <cols>
    <col min="1" max="1" width="127.5703125" customWidth="1"/>
    <col min="2" max="2" width="28.85546875" customWidth="1"/>
    <col min="3" max="3" width="20.28515625" customWidth="1"/>
    <col min="4" max="4" width="17.7109375" customWidth="1"/>
    <col min="5" max="5" width="22.85546875" customWidth="1"/>
    <col min="6" max="6" width="28.28515625" customWidth="1"/>
  </cols>
  <sheetData>
    <row r="1" spans="1:6" ht="18" x14ac:dyDescent="0.25">
      <c r="A1" s="1" t="s">
        <v>0</v>
      </c>
    </row>
    <row r="2" spans="1:6" ht="15.75" x14ac:dyDescent="0.25">
      <c r="A2" s="3" t="s">
        <v>80</v>
      </c>
    </row>
    <row r="3" spans="1:6" x14ac:dyDescent="0.25">
      <c r="A3" s="4" t="s">
        <v>81</v>
      </c>
    </row>
    <row r="5" spans="1:6" ht="90" x14ac:dyDescent="0.25">
      <c r="A5" s="28" t="s">
        <v>54</v>
      </c>
      <c r="B5" s="29" t="s">
        <v>55</v>
      </c>
      <c r="C5" s="29" t="s">
        <v>5</v>
      </c>
      <c r="D5" s="29" t="s">
        <v>56</v>
      </c>
      <c r="E5" s="29" t="s">
        <v>57</v>
      </c>
      <c r="F5" s="19" t="s">
        <v>8</v>
      </c>
    </row>
    <row r="6" spans="1:6" x14ac:dyDescent="0.25">
      <c r="A6" s="20" t="s">
        <v>82</v>
      </c>
      <c r="B6" s="30">
        <v>24</v>
      </c>
      <c r="C6" s="30">
        <v>16</v>
      </c>
      <c r="D6" s="30">
        <v>6</v>
      </c>
      <c r="E6" s="30">
        <v>2</v>
      </c>
      <c r="F6" s="22">
        <f>B6/2.63</f>
        <v>9.1254752851711025</v>
      </c>
    </row>
    <row r="7" spans="1:6" x14ac:dyDescent="0.25">
      <c r="A7" s="20" t="s">
        <v>83</v>
      </c>
      <c r="B7" s="30">
        <v>23</v>
      </c>
      <c r="C7" s="21">
        <v>16</v>
      </c>
      <c r="D7" s="21">
        <v>7</v>
      </c>
      <c r="E7" s="21">
        <v>0</v>
      </c>
      <c r="F7" s="22">
        <f t="shared" ref="F7:F39" si="0">B7/2.63</f>
        <v>8.7452471482889731</v>
      </c>
    </row>
    <row r="8" spans="1:6" x14ac:dyDescent="0.25">
      <c r="A8" s="20" t="s">
        <v>84</v>
      </c>
      <c r="B8" s="30">
        <v>21</v>
      </c>
      <c r="C8" s="21">
        <v>17</v>
      </c>
      <c r="D8" s="21">
        <v>4</v>
      </c>
      <c r="E8" s="21">
        <v>0</v>
      </c>
      <c r="F8" s="22">
        <f t="shared" si="0"/>
        <v>7.9847908745247151</v>
      </c>
    </row>
    <row r="9" spans="1:6" x14ac:dyDescent="0.25">
      <c r="A9" s="20" t="s">
        <v>85</v>
      </c>
      <c r="B9" s="30">
        <v>17</v>
      </c>
      <c r="C9" s="21">
        <v>14</v>
      </c>
      <c r="D9" s="21">
        <v>3</v>
      </c>
      <c r="E9" s="21">
        <v>0</v>
      </c>
      <c r="F9" s="22">
        <f t="shared" si="0"/>
        <v>6.4638783269961984</v>
      </c>
    </row>
    <row r="10" spans="1:6" x14ac:dyDescent="0.25">
      <c r="A10" s="20" t="s">
        <v>86</v>
      </c>
      <c r="B10" s="30">
        <v>15</v>
      </c>
      <c r="C10" s="21">
        <v>13</v>
      </c>
      <c r="D10" s="21">
        <v>2</v>
      </c>
      <c r="E10" s="21">
        <v>0</v>
      </c>
      <c r="F10" s="22">
        <f t="shared" si="0"/>
        <v>5.7034220532319395</v>
      </c>
    </row>
    <row r="11" spans="1:6" x14ac:dyDescent="0.25">
      <c r="A11" s="20" t="s">
        <v>87</v>
      </c>
      <c r="B11" s="30">
        <v>15</v>
      </c>
      <c r="C11" s="21">
        <v>8</v>
      </c>
      <c r="D11" s="21">
        <v>6</v>
      </c>
      <c r="E11" s="21">
        <v>1</v>
      </c>
      <c r="F11" s="22">
        <f t="shared" si="0"/>
        <v>5.7034220532319395</v>
      </c>
    </row>
    <row r="12" spans="1:6" x14ac:dyDescent="0.25">
      <c r="A12" s="20" t="s">
        <v>88</v>
      </c>
      <c r="B12" s="30">
        <v>15</v>
      </c>
      <c r="C12" s="21">
        <v>10</v>
      </c>
      <c r="D12" s="21">
        <v>5</v>
      </c>
      <c r="E12" s="16">
        <v>0</v>
      </c>
      <c r="F12" s="22">
        <f t="shared" si="0"/>
        <v>5.7034220532319395</v>
      </c>
    </row>
    <row r="13" spans="1:6" x14ac:dyDescent="0.25">
      <c r="A13" s="20" t="s">
        <v>89</v>
      </c>
      <c r="B13" s="30">
        <v>14</v>
      </c>
      <c r="C13" s="21">
        <v>5</v>
      </c>
      <c r="D13" s="21">
        <v>6</v>
      </c>
      <c r="E13" s="16">
        <v>3</v>
      </c>
      <c r="F13" s="22">
        <f t="shared" si="0"/>
        <v>5.3231939163498101</v>
      </c>
    </row>
    <row r="14" spans="1:6" x14ac:dyDescent="0.25">
      <c r="A14" s="20" t="s">
        <v>90</v>
      </c>
      <c r="B14" s="30">
        <v>13</v>
      </c>
      <c r="C14" s="21">
        <v>8</v>
      </c>
      <c r="D14" s="21">
        <v>5</v>
      </c>
      <c r="E14" s="16">
        <v>0</v>
      </c>
      <c r="F14" s="22">
        <f t="shared" si="0"/>
        <v>4.9429657794676807</v>
      </c>
    </row>
    <row r="15" spans="1:6" x14ac:dyDescent="0.25">
      <c r="A15" s="20" t="s">
        <v>91</v>
      </c>
      <c r="B15" s="30">
        <v>12</v>
      </c>
      <c r="C15" s="21">
        <v>8</v>
      </c>
      <c r="D15" s="21">
        <v>4</v>
      </c>
      <c r="E15" s="21">
        <v>0</v>
      </c>
      <c r="F15" s="22">
        <f t="shared" si="0"/>
        <v>4.5627376425855513</v>
      </c>
    </row>
    <row r="16" spans="1:6" x14ac:dyDescent="0.25">
      <c r="A16" s="20" t="s">
        <v>92</v>
      </c>
      <c r="B16" s="30">
        <v>11</v>
      </c>
      <c r="C16" s="21">
        <v>10</v>
      </c>
      <c r="D16" s="21">
        <v>1</v>
      </c>
      <c r="E16" s="16">
        <v>0</v>
      </c>
      <c r="F16" s="22">
        <f t="shared" si="0"/>
        <v>4.1825095057034218</v>
      </c>
    </row>
    <row r="17" spans="1:6" x14ac:dyDescent="0.25">
      <c r="A17" s="20" t="s">
        <v>93</v>
      </c>
      <c r="B17" s="30">
        <v>8</v>
      </c>
      <c r="C17" s="21">
        <v>8</v>
      </c>
      <c r="D17" s="21">
        <v>0</v>
      </c>
      <c r="E17" s="21">
        <v>0</v>
      </c>
      <c r="F17" s="22">
        <f t="shared" si="0"/>
        <v>3.0418250950570345</v>
      </c>
    </row>
    <row r="18" spans="1:6" x14ac:dyDescent="0.25">
      <c r="A18" s="20" t="s">
        <v>94</v>
      </c>
      <c r="B18" s="30">
        <v>6</v>
      </c>
      <c r="C18" s="21">
        <v>3</v>
      </c>
      <c r="D18" s="21">
        <v>3</v>
      </c>
      <c r="E18" s="21">
        <v>0</v>
      </c>
      <c r="F18" s="22">
        <f t="shared" si="0"/>
        <v>2.2813688212927756</v>
      </c>
    </row>
    <row r="19" spans="1:6" x14ac:dyDescent="0.25">
      <c r="A19" s="20" t="s">
        <v>95</v>
      </c>
      <c r="B19" s="30">
        <f>C19+D19+E19</f>
        <v>6</v>
      </c>
      <c r="C19" s="21">
        <v>4</v>
      </c>
      <c r="D19" s="21">
        <v>2</v>
      </c>
      <c r="E19" s="16">
        <v>0</v>
      </c>
      <c r="F19" s="22">
        <f t="shared" si="0"/>
        <v>2.2813688212927756</v>
      </c>
    </row>
    <row r="20" spans="1:6" x14ac:dyDescent="0.25">
      <c r="A20" s="20" t="s">
        <v>96</v>
      </c>
      <c r="B20" s="30">
        <v>6</v>
      </c>
      <c r="C20" s="21">
        <v>5</v>
      </c>
      <c r="D20" s="21">
        <v>1</v>
      </c>
      <c r="E20" s="16">
        <v>0</v>
      </c>
      <c r="F20" s="22">
        <f t="shared" si="0"/>
        <v>2.2813688212927756</v>
      </c>
    </row>
    <row r="21" spans="1:6" x14ac:dyDescent="0.25">
      <c r="A21" s="20" t="s">
        <v>97</v>
      </c>
      <c r="B21" s="30">
        <v>6</v>
      </c>
      <c r="C21" s="21">
        <v>4</v>
      </c>
      <c r="D21" s="21">
        <v>2</v>
      </c>
      <c r="E21" s="21">
        <v>0</v>
      </c>
      <c r="F21" s="22">
        <f t="shared" si="0"/>
        <v>2.2813688212927756</v>
      </c>
    </row>
    <row r="22" spans="1:6" x14ac:dyDescent="0.25">
      <c r="A22" s="20" t="s">
        <v>98</v>
      </c>
      <c r="B22" s="30">
        <v>5</v>
      </c>
      <c r="C22" s="21">
        <v>4</v>
      </c>
      <c r="D22" s="21">
        <v>1</v>
      </c>
      <c r="E22" s="21">
        <v>0</v>
      </c>
      <c r="F22" s="22">
        <f t="shared" si="0"/>
        <v>1.9011406844106464</v>
      </c>
    </row>
    <row r="23" spans="1:6" x14ac:dyDescent="0.25">
      <c r="A23" s="20" t="s">
        <v>99</v>
      </c>
      <c r="B23" s="30">
        <v>5</v>
      </c>
      <c r="C23" s="21">
        <v>0</v>
      </c>
      <c r="D23" s="21">
        <v>2</v>
      </c>
      <c r="E23" s="16">
        <v>3</v>
      </c>
      <c r="F23" s="22">
        <f t="shared" si="0"/>
        <v>1.9011406844106464</v>
      </c>
    </row>
    <row r="24" spans="1:6" x14ac:dyDescent="0.25">
      <c r="A24" s="20" t="s">
        <v>100</v>
      </c>
      <c r="B24" s="30">
        <v>4</v>
      </c>
      <c r="C24" s="21">
        <v>1</v>
      </c>
      <c r="D24" s="21">
        <v>1</v>
      </c>
      <c r="E24" s="21">
        <v>2</v>
      </c>
      <c r="F24" s="22">
        <f t="shared" si="0"/>
        <v>1.5209125475285172</v>
      </c>
    </row>
    <row r="25" spans="1:6" x14ac:dyDescent="0.25">
      <c r="A25" s="20" t="s">
        <v>101</v>
      </c>
      <c r="B25" s="30">
        <v>4</v>
      </c>
      <c r="C25" s="21">
        <v>3</v>
      </c>
      <c r="D25" s="21">
        <v>1</v>
      </c>
      <c r="E25" s="16">
        <v>0</v>
      </c>
      <c r="F25" s="22">
        <f t="shared" si="0"/>
        <v>1.5209125475285172</v>
      </c>
    </row>
    <row r="26" spans="1:6" x14ac:dyDescent="0.25">
      <c r="A26" s="20" t="s">
        <v>102</v>
      </c>
      <c r="B26" s="30">
        <v>4</v>
      </c>
      <c r="C26" s="21">
        <v>4</v>
      </c>
      <c r="D26" s="21">
        <v>0</v>
      </c>
      <c r="E26" s="21">
        <v>0</v>
      </c>
      <c r="F26" s="22">
        <f t="shared" si="0"/>
        <v>1.5209125475285172</v>
      </c>
    </row>
    <row r="27" spans="1:6" x14ac:dyDescent="0.25">
      <c r="A27" s="20" t="s">
        <v>103</v>
      </c>
      <c r="B27" s="30">
        <v>4</v>
      </c>
      <c r="C27" s="21">
        <v>3</v>
      </c>
      <c r="D27" s="21">
        <v>1</v>
      </c>
      <c r="E27" s="21">
        <v>0</v>
      </c>
      <c r="F27" s="22">
        <f t="shared" si="0"/>
        <v>1.5209125475285172</v>
      </c>
    </row>
    <row r="28" spans="1:6" x14ac:dyDescent="0.25">
      <c r="A28" s="20" t="s">
        <v>104</v>
      </c>
      <c r="B28" s="30">
        <v>4</v>
      </c>
      <c r="C28" s="21">
        <v>0</v>
      </c>
      <c r="D28" s="21">
        <v>2</v>
      </c>
      <c r="E28" s="21">
        <v>2</v>
      </c>
      <c r="F28" s="22">
        <f t="shared" si="0"/>
        <v>1.5209125475285172</v>
      </c>
    </row>
    <row r="29" spans="1:6" x14ac:dyDescent="0.25">
      <c r="A29" s="20" t="s">
        <v>105</v>
      </c>
      <c r="B29" s="30">
        <v>4</v>
      </c>
      <c r="C29" s="21">
        <v>2</v>
      </c>
      <c r="D29" s="21">
        <v>2</v>
      </c>
      <c r="E29" s="16">
        <v>0</v>
      </c>
      <c r="F29" s="22">
        <f t="shared" si="0"/>
        <v>1.5209125475285172</v>
      </c>
    </row>
    <row r="30" spans="1:6" x14ac:dyDescent="0.25">
      <c r="A30" s="20" t="s">
        <v>106</v>
      </c>
      <c r="B30" s="30">
        <v>3</v>
      </c>
      <c r="C30" s="21">
        <v>2</v>
      </c>
      <c r="D30" s="21">
        <v>0</v>
      </c>
      <c r="E30" s="21">
        <v>1</v>
      </c>
      <c r="F30" s="22">
        <f t="shared" si="0"/>
        <v>1.1406844106463878</v>
      </c>
    </row>
    <row r="31" spans="1:6" x14ac:dyDescent="0.25">
      <c r="A31" s="20" t="s">
        <v>107</v>
      </c>
      <c r="B31" s="30">
        <v>3</v>
      </c>
      <c r="C31" s="21">
        <v>1</v>
      </c>
      <c r="D31" s="21">
        <v>2</v>
      </c>
      <c r="E31" s="21">
        <v>0</v>
      </c>
      <c r="F31" s="22">
        <f t="shared" si="0"/>
        <v>1.1406844106463878</v>
      </c>
    </row>
    <row r="32" spans="1:6" x14ac:dyDescent="0.25">
      <c r="A32" s="20" t="s">
        <v>108</v>
      </c>
      <c r="B32" s="30">
        <v>2</v>
      </c>
      <c r="C32" s="21">
        <v>1</v>
      </c>
      <c r="D32" s="21">
        <v>1</v>
      </c>
      <c r="E32" s="21">
        <v>0</v>
      </c>
      <c r="F32" s="22">
        <f t="shared" si="0"/>
        <v>0.76045627376425862</v>
      </c>
    </row>
    <row r="33" spans="1:6" x14ac:dyDescent="0.25">
      <c r="A33" s="20" t="s">
        <v>109</v>
      </c>
      <c r="B33" s="30">
        <v>2</v>
      </c>
      <c r="C33" s="21">
        <v>1</v>
      </c>
      <c r="D33" s="21">
        <v>0</v>
      </c>
      <c r="E33" s="16">
        <v>1</v>
      </c>
      <c r="F33" s="22">
        <f t="shared" si="0"/>
        <v>0.76045627376425862</v>
      </c>
    </row>
    <row r="34" spans="1:6" x14ac:dyDescent="0.25">
      <c r="A34" s="20" t="s">
        <v>110</v>
      </c>
      <c r="B34" s="30">
        <v>2</v>
      </c>
      <c r="C34" s="21">
        <v>1</v>
      </c>
      <c r="D34" s="21">
        <v>1</v>
      </c>
      <c r="E34" s="21">
        <v>0</v>
      </c>
      <c r="F34" s="22">
        <f t="shared" si="0"/>
        <v>0.76045627376425862</v>
      </c>
    </row>
    <row r="35" spans="1:6" x14ac:dyDescent="0.25">
      <c r="A35" s="20" t="s">
        <v>111</v>
      </c>
      <c r="B35" s="30">
        <v>2</v>
      </c>
      <c r="C35" s="21">
        <v>2</v>
      </c>
      <c r="D35" s="21">
        <v>0</v>
      </c>
      <c r="E35" s="21">
        <v>0</v>
      </c>
      <c r="F35" s="22">
        <f t="shared" si="0"/>
        <v>0.76045627376425862</v>
      </c>
    </row>
    <row r="36" spans="1:6" x14ac:dyDescent="0.25">
      <c r="A36" s="20" t="s">
        <v>112</v>
      </c>
      <c r="B36" s="30">
        <v>2</v>
      </c>
      <c r="C36" s="21">
        <v>1</v>
      </c>
      <c r="D36" s="21">
        <v>1</v>
      </c>
      <c r="E36" s="21">
        <v>0</v>
      </c>
      <c r="F36" s="22">
        <f t="shared" si="0"/>
        <v>0.76045627376425862</v>
      </c>
    </row>
    <row r="37" spans="1:6" x14ac:dyDescent="0.25">
      <c r="A37" s="20" t="s">
        <v>113</v>
      </c>
      <c r="B37" s="30">
        <v>1</v>
      </c>
      <c r="C37" s="21">
        <v>0</v>
      </c>
      <c r="D37" s="21">
        <v>1</v>
      </c>
      <c r="E37" s="21">
        <v>0</v>
      </c>
      <c r="F37" s="22">
        <f t="shared" si="0"/>
        <v>0.38022813688212931</v>
      </c>
    </row>
    <row r="38" spans="1:6" x14ac:dyDescent="0.25">
      <c r="A38" s="16"/>
      <c r="B38" s="16"/>
      <c r="C38" s="16"/>
      <c r="D38" s="16"/>
      <c r="E38" s="16"/>
      <c r="F38" s="22"/>
    </row>
    <row r="39" spans="1:6" x14ac:dyDescent="0.25">
      <c r="A39" s="24" t="s">
        <v>51</v>
      </c>
      <c r="B39" s="31">
        <v>263</v>
      </c>
      <c r="C39" s="25">
        <v>175</v>
      </c>
      <c r="D39" s="25">
        <v>73</v>
      </c>
      <c r="E39" s="25">
        <v>15</v>
      </c>
      <c r="F39" s="26">
        <f t="shared" si="0"/>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6" sqref="A36"/>
    </sheetView>
  </sheetViews>
  <sheetFormatPr defaultRowHeight="15" x14ac:dyDescent="0.25"/>
  <cols>
    <col min="1" max="1" width="129.7109375" customWidth="1"/>
    <col min="2" max="2" width="29.5703125" customWidth="1"/>
    <col min="3" max="3" width="23" customWidth="1"/>
    <col min="4" max="4" width="15.28515625" customWidth="1"/>
    <col min="5" max="5" width="21.5703125" customWidth="1"/>
    <col min="6" max="6" width="21.140625" customWidth="1"/>
  </cols>
  <sheetData>
    <row r="1" spans="1:6" ht="18" x14ac:dyDescent="0.25">
      <c r="A1" s="1" t="s">
        <v>0</v>
      </c>
    </row>
    <row r="2" spans="1:6" ht="15.75" x14ac:dyDescent="0.25">
      <c r="A2" s="3" t="s">
        <v>114</v>
      </c>
    </row>
    <row r="3" spans="1:6" x14ac:dyDescent="0.25">
      <c r="A3" s="4" t="s">
        <v>115</v>
      </c>
      <c r="B3" s="16"/>
      <c r="C3" s="16"/>
      <c r="D3" s="16"/>
      <c r="E3" s="16"/>
      <c r="F3" s="16"/>
    </row>
    <row r="4" spans="1:6" x14ac:dyDescent="0.25">
      <c r="A4" s="16"/>
      <c r="B4" s="16"/>
      <c r="C4" s="16"/>
      <c r="D4" s="16"/>
      <c r="E4" s="16"/>
      <c r="F4" s="16"/>
    </row>
    <row r="5" spans="1:6" s="27" customFormat="1" ht="30" x14ac:dyDescent="0.25">
      <c r="A5" s="28" t="s">
        <v>116</v>
      </c>
      <c r="B5" s="29" t="s">
        <v>55</v>
      </c>
      <c r="C5" s="29" t="s">
        <v>5</v>
      </c>
      <c r="D5" s="29" t="s">
        <v>56</v>
      </c>
      <c r="E5" s="18" t="s">
        <v>57</v>
      </c>
      <c r="F5" s="19" t="s">
        <v>8</v>
      </c>
    </row>
    <row r="6" spans="1:6" x14ac:dyDescent="0.25">
      <c r="A6" s="32" t="s">
        <v>117</v>
      </c>
      <c r="B6" s="21">
        <v>34</v>
      </c>
      <c r="C6" s="16">
        <v>26</v>
      </c>
      <c r="D6" s="16">
        <v>8</v>
      </c>
      <c r="E6" s="16">
        <v>0</v>
      </c>
      <c r="F6" s="22">
        <f>B6/3.14</f>
        <v>10.828025477707007</v>
      </c>
    </row>
    <row r="7" spans="1:6" x14ac:dyDescent="0.25">
      <c r="A7" s="32" t="s">
        <v>118</v>
      </c>
      <c r="B7" s="21">
        <v>26</v>
      </c>
      <c r="C7" s="16">
        <v>18</v>
      </c>
      <c r="D7" s="16">
        <v>6</v>
      </c>
      <c r="E7" s="16">
        <v>2</v>
      </c>
      <c r="F7" s="22">
        <f t="shared" ref="F7:F29" si="0">B7/3.14</f>
        <v>8.2802547770700627</v>
      </c>
    </row>
    <row r="8" spans="1:6" x14ac:dyDescent="0.25">
      <c r="A8" s="32" t="s">
        <v>119</v>
      </c>
      <c r="B8" s="21">
        <v>22</v>
      </c>
      <c r="C8" s="16">
        <v>17</v>
      </c>
      <c r="D8" s="16">
        <v>5</v>
      </c>
      <c r="E8" s="16">
        <v>0</v>
      </c>
      <c r="F8" s="22">
        <f t="shared" si="0"/>
        <v>7.0063694267515917</v>
      </c>
    </row>
    <row r="9" spans="1:6" x14ac:dyDescent="0.25">
      <c r="A9" s="32" t="s">
        <v>120</v>
      </c>
      <c r="B9" s="21">
        <v>22</v>
      </c>
      <c r="C9" s="16">
        <v>18</v>
      </c>
      <c r="D9" s="16">
        <v>2</v>
      </c>
      <c r="E9" s="16">
        <v>2</v>
      </c>
      <c r="F9" s="22">
        <f t="shared" si="0"/>
        <v>7.0063694267515917</v>
      </c>
    </row>
    <row r="10" spans="1:6" x14ac:dyDescent="0.25">
      <c r="A10" s="32" t="s">
        <v>121</v>
      </c>
      <c r="B10" s="21">
        <v>20</v>
      </c>
      <c r="C10" s="16">
        <v>12</v>
      </c>
      <c r="D10" s="16">
        <v>8</v>
      </c>
      <c r="E10" s="16">
        <v>0</v>
      </c>
      <c r="F10" s="22">
        <f t="shared" si="0"/>
        <v>6.3694267515923562</v>
      </c>
    </row>
    <row r="11" spans="1:6" x14ac:dyDescent="0.25">
      <c r="A11" s="32" t="s">
        <v>122</v>
      </c>
      <c r="B11" s="21">
        <v>19</v>
      </c>
      <c r="C11" s="16">
        <v>10</v>
      </c>
      <c r="D11" s="16">
        <v>9</v>
      </c>
      <c r="E11" s="16">
        <v>0</v>
      </c>
      <c r="F11" s="22">
        <f t="shared" si="0"/>
        <v>6.0509554140127388</v>
      </c>
    </row>
    <row r="12" spans="1:6" x14ac:dyDescent="0.25">
      <c r="A12" s="32" t="s">
        <v>123</v>
      </c>
      <c r="B12" s="21">
        <v>18</v>
      </c>
      <c r="C12" s="16">
        <v>10</v>
      </c>
      <c r="D12" s="16">
        <v>8</v>
      </c>
      <c r="E12" s="16">
        <v>0</v>
      </c>
      <c r="F12" s="22">
        <f t="shared" si="0"/>
        <v>5.7324840764331206</v>
      </c>
    </row>
    <row r="13" spans="1:6" x14ac:dyDescent="0.25">
      <c r="A13" s="32" t="s">
        <v>124</v>
      </c>
      <c r="B13" s="21">
        <v>18</v>
      </c>
      <c r="C13" s="16">
        <v>16</v>
      </c>
      <c r="D13" s="16">
        <v>2</v>
      </c>
      <c r="E13" s="16">
        <v>0</v>
      </c>
      <c r="F13" s="22">
        <f t="shared" si="0"/>
        <v>5.7324840764331206</v>
      </c>
    </row>
    <row r="14" spans="1:6" x14ac:dyDescent="0.25">
      <c r="A14" s="32" t="s">
        <v>125</v>
      </c>
      <c r="B14" s="21">
        <v>17</v>
      </c>
      <c r="C14" s="16">
        <v>14</v>
      </c>
      <c r="D14" s="16">
        <v>3</v>
      </c>
      <c r="E14" s="16">
        <v>0</v>
      </c>
      <c r="F14" s="22">
        <f t="shared" si="0"/>
        <v>5.4140127388535033</v>
      </c>
    </row>
    <row r="15" spans="1:6" x14ac:dyDescent="0.25">
      <c r="A15" s="32" t="s">
        <v>126</v>
      </c>
      <c r="B15" s="21">
        <v>17</v>
      </c>
      <c r="C15" s="16">
        <v>13</v>
      </c>
      <c r="D15" s="16">
        <v>4</v>
      </c>
      <c r="E15" s="16">
        <v>0</v>
      </c>
      <c r="F15" s="22">
        <f t="shared" si="0"/>
        <v>5.4140127388535033</v>
      </c>
    </row>
    <row r="16" spans="1:6" x14ac:dyDescent="0.25">
      <c r="A16" s="32" t="s">
        <v>127</v>
      </c>
      <c r="B16" s="21">
        <v>16</v>
      </c>
      <c r="C16" s="16">
        <v>13</v>
      </c>
      <c r="D16" s="16">
        <v>1</v>
      </c>
      <c r="E16" s="16">
        <v>2</v>
      </c>
      <c r="F16" s="22">
        <f t="shared" si="0"/>
        <v>5.0955414012738851</v>
      </c>
    </row>
    <row r="17" spans="1:6" x14ac:dyDescent="0.25">
      <c r="A17" s="32" t="s">
        <v>128</v>
      </c>
      <c r="B17" s="21">
        <v>14</v>
      </c>
      <c r="C17" s="16">
        <v>7</v>
      </c>
      <c r="D17" s="16">
        <v>5</v>
      </c>
      <c r="E17" s="16">
        <v>2</v>
      </c>
      <c r="F17" s="22">
        <f t="shared" si="0"/>
        <v>4.4585987261146496</v>
      </c>
    </row>
    <row r="18" spans="1:6" x14ac:dyDescent="0.25">
      <c r="A18" s="32" t="s">
        <v>129</v>
      </c>
      <c r="B18" s="21">
        <v>11</v>
      </c>
      <c r="C18" s="16">
        <v>8</v>
      </c>
      <c r="D18" s="16">
        <v>3</v>
      </c>
      <c r="E18" s="16">
        <v>0</v>
      </c>
      <c r="F18" s="22">
        <f t="shared" si="0"/>
        <v>3.5031847133757958</v>
      </c>
    </row>
    <row r="19" spans="1:6" x14ac:dyDescent="0.25">
      <c r="A19" s="32" t="s">
        <v>130</v>
      </c>
      <c r="B19" s="21">
        <v>10</v>
      </c>
      <c r="C19" s="16">
        <v>8</v>
      </c>
      <c r="D19" s="16">
        <v>2</v>
      </c>
      <c r="E19" s="16">
        <v>0</v>
      </c>
      <c r="F19" s="22">
        <f t="shared" si="0"/>
        <v>3.1847133757961781</v>
      </c>
    </row>
    <row r="20" spans="1:6" x14ac:dyDescent="0.25">
      <c r="A20" s="32" t="s">
        <v>131</v>
      </c>
      <c r="B20" s="21">
        <v>8</v>
      </c>
      <c r="C20" s="16">
        <v>7</v>
      </c>
      <c r="D20" s="16">
        <v>1</v>
      </c>
      <c r="E20" s="16">
        <v>0</v>
      </c>
      <c r="F20" s="22">
        <f t="shared" si="0"/>
        <v>2.5477707006369426</v>
      </c>
    </row>
    <row r="21" spans="1:6" x14ac:dyDescent="0.25">
      <c r="A21" s="32" t="s">
        <v>132</v>
      </c>
      <c r="B21" s="21">
        <v>8</v>
      </c>
      <c r="C21" s="16">
        <v>5</v>
      </c>
      <c r="D21" s="16">
        <v>3</v>
      </c>
      <c r="E21" s="16">
        <v>0</v>
      </c>
      <c r="F21" s="22">
        <f t="shared" si="0"/>
        <v>2.5477707006369426</v>
      </c>
    </row>
    <row r="22" spans="1:6" x14ac:dyDescent="0.25">
      <c r="A22" s="32" t="s">
        <v>133</v>
      </c>
      <c r="B22" s="21">
        <v>6</v>
      </c>
      <c r="C22" s="16">
        <v>5</v>
      </c>
      <c r="D22" s="16">
        <v>1</v>
      </c>
      <c r="E22" s="16">
        <v>0</v>
      </c>
      <c r="F22" s="22">
        <f t="shared" si="0"/>
        <v>1.910828025477707</v>
      </c>
    </row>
    <row r="23" spans="1:6" x14ac:dyDescent="0.25">
      <c r="A23" s="32" t="s">
        <v>134</v>
      </c>
      <c r="B23" s="21">
        <v>8</v>
      </c>
      <c r="C23" s="16">
        <v>3</v>
      </c>
      <c r="D23" s="16">
        <v>3</v>
      </c>
      <c r="E23" s="16">
        <v>2</v>
      </c>
      <c r="F23" s="22">
        <f t="shared" si="0"/>
        <v>2.5477707006369426</v>
      </c>
    </row>
    <row r="24" spans="1:6" x14ac:dyDescent="0.25">
      <c r="A24" s="32" t="s">
        <v>135</v>
      </c>
      <c r="B24" s="21">
        <v>6</v>
      </c>
      <c r="C24" s="16">
        <v>4</v>
      </c>
      <c r="D24" s="16">
        <v>2</v>
      </c>
      <c r="E24" s="16">
        <v>0</v>
      </c>
      <c r="F24" s="22">
        <f t="shared" si="0"/>
        <v>1.910828025477707</v>
      </c>
    </row>
    <row r="25" spans="1:6" x14ac:dyDescent="0.25">
      <c r="A25" s="32" t="s">
        <v>136</v>
      </c>
      <c r="B25" s="21">
        <v>5</v>
      </c>
      <c r="C25" s="16">
        <v>5</v>
      </c>
      <c r="D25" s="16">
        <v>0</v>
      </c>
      <c r="E25" s="16">
        <v>0</v>
      </c>
      <c r="F25" s="22">
        <f t="shared" si="0"/>
        <v>1.592356687898089</v>
      </c>
    </row>
    <row r="26" spans="1:6" x14ac:dyDescent="0.25">
      <c r="A26" s="32" t="s">
        <v>137</v>
      </c>
      <c r="B26" s="21">
        <v>5</v>
      </c>
      <c r="C26" s="16">
        <v>4</v>
      </c>
      <c r="D26" s="16">
        <v>1</v>
      </c>
      <c r="E26" s="16">
        <v>0</v>
      </c>
      <c r="F26" s="22">
        <f t="shared" si="0"/>
        <v>1.592356687898089</v>
      </c>
    </row>
    <row r="27" spans="1:6" x14ac:dyDescent="0.25">
      <c r="A27" s="32" t="s">
        <v>138</v>
      </c>
      <c r="B27" s="21">
        <v>4</v>
      </c>
      <c r="C27" s="16">
        <v>2</v>
      </c>
      <c r="D27" s="16">
        <v>2</v>
      </c>
      <c r="E27" s="16">
        <v>0</v>
      </c>
      <c r="F27" s="22">
        <f t="shared" si="0"/>
        <v>1.2738853503184713</v>
      </c>
    </row>
    <row r="28" spans="1:6" x14ac:dyDescent="0.25">
      <c r="A28" s="33"/>
      <c r="B28" s="21"/>
      <c r="C28" s="16"/>
      <c r="D28" s="16"/>
      <c r="E28" s="16"/>
      <c r="F28" s="22"/>
    </row>
    <row r="29" spans="1:6" x14ac:dyDescent="0.25">
      <c r="A29" s="23" t="s">
        <v>139</v>
      </c>
      <c r="B29" s="24">
        <v>314</v>
      </c>
      <c r="C29" s="24">
        <v>225</v>
      </c>
      <c r="D29" s="24">
        <v>79</v>
      </c>
      <c r="E29" s="24">
        <v>10</v>
      </c>
      <c r="F29" s="26">
        <f t="shared" si="0"/>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Resultaten FMG-1e prioritering</vt:lpstr>
      <vt:lpstr>Resultaten GYN-1e prioritering</vt:lpstr>
      <vt:lpstr>Resultaten ONCO-1e prioritering</vt:lpstr>
      <vt:lpstr>Resultaten VPG-1e prioritering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Anne-Frank Morshuis</dc:creator>
  <cp:lastModifiedBy>Anne-Frank Morshuis</cp:lastModifiedBy>
  <dcterms:created xsi:type="dcterms:W3CDTF">2019-04-03T08:17:48Z</dcterms:created>
  <dcterms:modified xsi:type="dcterms:W3CDTF">2019-04-03T08:24:44Z</dcterms:modified>
</cp:coreProperties>
</file>